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<sst xmlns="http://schemas.openxmlformats.org/spreadsheetml/2006/main" count="132" uniqueCount="126">
  <si>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</si>
  <si>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</si>
  <si>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</si>
  <si>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</si>
  <si>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</si>
  <si>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</si>
  <si>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</si>
  <si>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</si>
  <si>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</si>
  <si>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</si>
  <si>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</si>
  <si>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</si>
  <si>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</si>
  <si>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</si>
  <si>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</si>
  <si>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</si>
  <si>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</si>
  <si>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</si>
  <si>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</si>
  <si>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</si>
  <si>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</si>
  <si>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</si>
  <si>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</si>
  <si>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</si>
  <si>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</si>
  <si>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</si>
  <si>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</si>
  <si>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</si>
  <si>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</si>
  <si>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</si>
  <si>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</si>
  <si>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</si>
  <si>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</si>
  <si>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</si>
  <si>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</si>
  <si>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</si>
  <si>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</si>
  <si>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</si>
  <si>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</si>
  <si>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</si>
  <si>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</si>
  <si>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</si>
  <si>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</si>
  <si>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</si>
  <si>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</si>
  <si>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</si>
  <si>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</si>
  <si>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</si>
  <si>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</si>
  <si>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</si>
  <si>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</si>
  <si>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</si>
  <si>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</si>
  <si>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</si>
  <si>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</si>
  <si>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</si>
  <si>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</si>
  <si>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</si>
  <si>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</si>
  <si>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</si>
  <si>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</si>
  <si>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</si>
  <si>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</si>
  <si>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</si>
  <si>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</si>
  <si>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</si>
  <si>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</si>
  <si>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</si>
  <si>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</si>
  <si>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</si>
  <si>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</si>
  <si>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</si>
  <si>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</si>
  <si>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</si>
  <si>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</si>
  <si>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</si>
  <si>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</si>
  <si>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</si>
  <si>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</si>
  <si>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</si>
  <si>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</si>
  <si>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</si>
  <si>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</si>
  <si>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</si>
  <si>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</si>
  <si>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</si>
  <si>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</si>
  <si>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</si>
  <si>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</si>
  <si>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</si>
  <si>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</si>
  <si>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</si>
  <si>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</si>
  <si>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</si>
  <si>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</si>
  <si>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</si>
  <si>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</si>
  <si>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</si>
  <si>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</si>
  <si>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</si>
  <si>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</si>
  <si>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</si>
  <si>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</si>
  <si>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</si>
  <si>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</si>
  <si>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</si>
  <si>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</si>
  <si>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</si>
  <si>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</si>
  <si>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</si>
  <si>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</si>
  <si>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</si>
  <si>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</si>
  <si>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</si>
  <si>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</si>
  <si>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</si>
  <si>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</si>
  <si>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</si>
  <si>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</si>
  <si>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2015-2016</t>
  </si>
  <si>
    <t>BUREAU F3</t>
  </si>
  <si>
    <t>MOIS DE MAI</t>
  </si>
  <si>
    <t>MAI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</si>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</sst>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7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defaultGridColor="0" colorId="46" workbookViewId="0" topLeftCell="A1">
      <selection activeCell="N4" sqref="N4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4" customFormat="1" ht="13.5" customHeight="1">
      <c r="A2" s="5"/>
      <c r="B2" s="5"/>
      <c r="C2" s="5"/>
      <c r="D2" s="5"/>
      <c r="E2" s="6"/>
      <c r="F2" s="58" t="s">
        <v>1</v>
      </c>
      <c r="G2" s="58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7" t="s">
        <v>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7" t="s">
        <v>120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7" t="s">
        <v>119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s="4" customFormat="1" ht="17.25" customHeight="1">
      <c r="A15" s="57" t="s">
        <v>121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s="4" customFormat="1" ht="8.25" customHeight="1">
      <c r="A16" s="63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3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5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6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7</v>
      </c>
    </row>
    <row r="20" spans="1:12" s="15" customFormat="1" ht="10.5" customHeight="1">
      <c r="A20" s="20" t="s">
        <v>8</v>
      </c>
      <c r="B20" s="64" t="s">
        <v>9</v>
      </c>
      <c r="C20" s="64"/>
      <c r="D20" s="64"/>
      <c r="E20" s="64"/>
      <c r="F20" s="64" t="s">
        <v>10</v>
      </c>
      <c r="G20" s="64"/>
      <c r="H20" s="64"/>
      <c r="I20" s="21"/>
      <c r="J20" s="22" t="s">
        <v>11</v>
      </c>
      <c r="K20" s="23"/>
      <c r="L20" s="20" t="s">
        <v>12</v>
      </c>
    </row>
    <row r="21" spans="1:12" s="15" customFormat="1" ht="10.5" customHeight="1">
      <c r="A21" s="20" t="s">
        <v>13</v>
      </c>
      <c r="B21" s="24" t="s">
        <v>14</v>
      </c>
      <c r="C21" s="25" t="s">
        <v>15</v>
      </c>
      <c r="D21" s="26"/>
      <c r="E21" s="27"/>
      <c r="F21" s="65" t="s">
        <v>16</v>
      </c>
      <c r="G21" s="65"/>
      <c r="H21" s="65"/>
      <c r="I21" s="28"/>
      <c r="J21" s="26"/>
      <c r="K21" s="27"/>
      <c r="L21" s="29" t="s">
        <v>124</v>
      </c>
    </row>
    <row r="22" spans="1:12" s="15" customFormat="1" ht="19.5" customHeight="1">
      <c r="A22" s="29"/>
      <c r="B22" s="62" t="s">
        <v>122</v>
      </c>
      <c r="C22" s="62"/>
      <c r="D22" s="30" t="s">
        <v>17</v>
      </c>
      <c r="E22" s="30" t="s">
        <v>18</v>
      </c>
      <c r="F22" s="31" t="s">
        <v>122</v>
      </c>
      <c r="G22" s="30" t="s">
        <v>17</v>
      </c>
      <c r="H22" s="30" t="s">
        <v>18</v>
      </c>
      <c r="I22" s="31" t="s">
        <v>122</v>
      </c>
      <c r="J22" s="30" t="s">
        <v>17</v>
      </c>
      <c r="K22" s="30" t="s">
        <v>11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19</v>
      </c>
      <c r="B24" s="56">
        <v>3019</v>
      </c>
      <c r="C24" s="56">
        <v>129</v>
      </c>
      <c r="D24" s="39">
        <v>19741</v>
      </c>
      <c r="E24" s="40">
        <f>SUM(B24:D24)</f>
        <v>22889</v>
      </c>
      <c r="F24" s="56">
        <v>1066</v>
      </c>
      <c r="G24" s="39">
        <v>7242</v>
      </c>
      <c r="H24" s="41">
        <f>SUM(F24:G24)</f>
        <v>8308</v>
      </c>
      <c r="I24" s="41">
        <f>SUM(B24+C24+F24)</f>
        <v>4214</v>
      </c>
      <c r="J24" s="41">
        <f>SUM(D24+G24)</f>
        <v>26983</v>
      </c>
      <c r="K24" s="40">
        <f>SUM(I24:J24)</f>
        <v>31197</v>
      </c>
      <c r="L24" s="56">
        <v>10607</v>
      </c>
    </row>
    <row r="25" spans="1:12" s="15" customFormat="1" ht="12.75">
      <c r="A25" s="38" t="s">
        <v>20</v>
      </c>
      <c r="B25" s="56">
        <v>1961</v>
      </c>
      <c r="C25" s="56">
        <v>0</v>
      </c>
      <c r="D25" s="39">
        <v>42214</v>
      </c>
      <c r="E25" s="40">
        <f aca="true" t="shared" si="0" ref="E25:E88">SUM(B25:D25)</f>
        <v>44175</v>
      </c>
      <c r="F25" s="56">
        <v>159</v>
      </c>
      <c r="G25" s="39">
        <v>907</v>
      </c>
      <c r="H25" s="41">
        <f aca="true" t="shared" si="1" ref="H25:H88">SUM(F25:G25)</f>
        <v>1066</v>
      </c>
      <c r="I25" s="41">
        <f>SUM(B25+C25+F25)</f>
        <v>2120</v>
      </c>
      <c r="J25" s="41">
        <f aca="true" t="shared" si="2" ref="J25:J88">SUM(D25+G25)</f>
        <v>43121</v>
      </c>
      <c r="K25" s="40">
        <f aca="true" t="shared" si="3" ref="K25:K88">SUM(E25+H25)</f>
        <v>45241</v>
      </c>
      <c r="L25" s="56">
        <v>509</v>
      </c>
    </row>
    <row r="26" spans="1:12" s="46" customFormat="1" ht="12.75">
      <c r="A26" s="42" t="s">
        <v>21</v>
      </c>
      <c r="B26" s="56">
        <v>1618</v>
      </c>
      <c r="C26" s="56">
        <v>26</v>
      </c>
      <c r="D26" s="43">
        <v>13337</v>
      </c>
      <c r="E26" s="44">
        <f t="shared" si="0"/>
        <v>14981</v>
      </c>
      <c r="F26" s="56">
        <v>196</v>
      </c>
      <c r="G26" s="43">
        <v>1697</v>
      </c>
      <c r="H26" s="45">
        <f t="shared" si="1"/>
        <v>1893</v>
      </c>
      <c r="I26" s="45">
        <f aca="true" t="shared" si="4" ref="I26:I88">SUM(B26+C26+F26)</f>
        <v>1840</v>
      </c>
      <c r="J26" s="45">
        <f t="shared" si="2"/>
        <v>15034</v>
      </c>
      <c r="K26" s="44">
        <f t="shared" si="3"/>
        <v>16874</v>
      </c>
      <c r="L26" s="56">
        <v>994</v>
      </c>
    </row>
    <row r="27" spans="1:12" s="15" customFormat="1" ht="12.75">
      <c r="A27" s="38" t="s">
        <v>22</v>
      </c>
      <c r="B27" s="56">
        <v>1068</v>
      </c>
      <c r="C27" s="56">
        <v>1601</v>
      </c>
      <c r="D27" s="39">
        <v>18389</v>
      </c>
      <c r="E27" s="40">
        <f t="shared" si="0"/>
        <v>21058</v>
      </c>
      <c r="F27" s="56">
        <v>764</v>
      </c>
      <c r="G27" s="39">
        <v>5047</v>
      </c>
      <c r="H27" s="41">
        <f t="shared" si="1"/>
        <v>5811</v>
      </c>
      <c r="I27" s="41">
        <f t="shared" si="4"/>
        <v>3433</v>
      </c>
      <c r="J27" s="41">
        <f t="shared" si="2"/>
        <v>23436</v>
      </c>
      <c r="K27" s="40">
        <f t="shared" si="3"/>
        <v>26869</v>
      </c>
      <c r="L27" s="56">
        <v>1806</v>
      </c>
    </row>
    <row r="28" spans="1:12" s="15" customFormat="1" ht="12.75">
      <c r="A28" s="38" t="s">
        <v>23</v>
      </c>
      <c r="B28" s="56">
        <v>36</v>
      </c>
      <c r="C28" s="56">
        <v>273</v>
      </c>
      <c r="D28" s="39">
        <v>3272</v>
      </c>
      <c r="E28" s="40">
        <f t="shared" si="0"/>
        <v>3581</v>
      </c>
      <c r="F28" s="56">
        <v>8</v>
      </c>
      <c r="G28" s="39">
        <v>224</v>
      </c>
      <c r="H28" s="41">
        <f t="shared" si="1"/>
        <v>232</v>
      </c>
      <c r="I28" s="41">
        <f t="shared" si="4"/>
        <v>317</v>
      </c>
      <c r="J28" s="41">
        <f t="shared" si="2"/>
        <v>3496</v>
      </c>
      <c r="K28" s="40">
        <f t="shared" si="3"/>
        <v>3813</v>
      </c>
      <c r="L28" s="56">
        <v>4136</v>
      </c>
    </row>
    <row r="29" spans="1:12" s="15" customFormat="1" ht="12.75">
      <c r="A29" s="38" t="s">
        <v>24</v>
      </c>
      <c r="B29" s="56">
        <v>4829</v>
      </c>
      <c r="C29" s="56">
        <v>71</v>
      </c>
      <c r="D29" s="39">
        <v>16027</v>
      </c>
      <c r="E29" s="40">
        <f t="shared" si="0"/>
        <v>20927</v>
      </c>
      <c r="F29" s="56">
        <v>3</v>
      </c>
      <c r="G29" s="39">
        <v>25</v>
      </c>
      <c r="H29" s="41">
        <f t="shared" si="1"/>
        <v>28</v>
      </c>
      <c r="I29" s="41">
        <f t="shared" si="4"/>
        <v>4903</v>
      </c>
      <c r="J29" s="41">
        <f t="shared" si="2"/>
        <v>16052</v>
      </c>
      <c r="K29" s="40">
        <f t="shared" si="3"/>
        <v>20955</v>
      </c>
      <c r="L29" s="56">
        <v>66</v>
      </c>
    </row>
    <row r="30" spans="1:12" s="46" customFormat="1" ht="12.75">
      <c r="A30" s="42" t="s">
        <v>25</v>
      </c>
      <c r="B30" s="56">
        <v>3386</v>
      </c>
      <c r="C30" s="56">
        <v>30623</v>
      </c>
      <c r="D30" s="43">
        <v>237590</v>
      </c>
      <c r="E30" s="44">
        <f t="shared" si="0"/>
        <v>271599</v>
      </c>
      <c r="F30" s="56">
        <v>2987</v>
      </c>
      <c r="G30" s="43">
        <v>22861</v>
      </c>
      <c r="H30" s="45">
        <f t="shared" si="1"/>
        <v>25848</v>
      </c>
      <c r="I30" s="41">
        <f t="shared" si="4"/>
        <v>36996</v>
      </c>
      <c r="J30" s="45">
        <f t="shared" si="2"/>
        <v>260451</v>
      </c>
      <c r="K30" s="44">
        <f t="shared" si="3"/>
        <v>297447</v>
      </c>
      <c r="L30" s="56">
        <v>17680</v>
      </c>
    </row>
    <row r="31" spans="1:12" s="15" customFormat="1" ht="12.75">
      <c r="A31" s="38" t="s">
        <v>26</v>
      </c>
      <c r="B31" s="56">
        <v>1</v>
      </c>
      <c r="C31" s="56">
        <v>0</v>
      </c>
      <c r="D31" s="39">
        <v>68</v>
      </c>
      <c r="E31" s="40">
        <f>SUM(B31:D31)</f>
        <v>69</v>
      </c>
      <c r="F31" s="56">
        <v>0</v>
      </c>
      <c r="G31" s="39">
        <v>0</v>
      </c>
      <c r="H31" s="41">
        <f t="shared" si="1"/>
        <v>0</v>
      </c>
      <c r="I31" s="41">
        <f>SUM(B31+C31+F31)</f>
        <v>1</v>
      </c>
      <c r="J31" s="41">
        <f t="shared" si="2"/>
        <v>68</v>
      </c>
      <c r="K31" s="40">
        <f t="shared" si="3"/>
        <v>69</v>
      </c>
      <c r="L31" s="56">
        <v>166</v>
      </c>
    </row>
    <row r="32" spans="1:12" s="15" customFormat="1" ht="12.75">
      <c r="A32" s="38" t="s">
        <v>27</v>
      </c>
      <c r="B32" s="56">
        <v>0</v>
      </c>
      <c r="C32" s="56">
        <v>107</v>
      </c>
      <c r="D32" s="39">
        <v>1162</v>
      </c>
      <c r="E32" s="40">
        <f>SUM(B32:D32)</f>
        <v>1269</v>
      </c>
      <c r="F32" s="56">
        <v>60</v>
      </c>
      <c r="G32" s="39">
        <v>562</v>
      </c>
      <c r="H32" s="41">
        <f t="shared" si="1"/>
        <v>622</v>
      </c>
      <c r="I32" s="41">
        <f>SUM(B32+C32+F32)</f>
        <v>167</v>
      </c>
      <c r="J32" s="41">
        <f>SUM(D32+G32)</f>
        <v>1724</v>
      </c>
      <c r="K32" s="40">
        <f t="shared" si="3"/>
        <v>1891</v>
      </c>
      <c r="L32" s="56">
        <v>116</v>
      </c>
    </row>
    <row r="33" spans="1:12" s="15" customFormat="1" ht="12.75">
      <c r="A33" s="38" t="s">
        <v>28</v>
      </c>
      <c r="B33" s="56">
        <v>9635</v>
      </c>
      <c r="C33" s="56">
        <v>0</v>
      </c>
      <c r="D33" s="39">
        <v>149920</v>
      </c>
      <c r="E33" s="40">
        <f t="shared" si="0"/>
        <v>159555</v>
      </c>
      <c r="F33" s="56">
        <v>40</v>
      </c>
      <c r="G33" s="39">
        <v>726</v>
      </c>
      <c r="H33" s="41">
        <f t="shared" si="1"/>
        <v>766</v>
      </c>
      <c r="I33" s="41">
        <f t="shared" si="4"/>
        <v>9675</v>
      </c>
      <c r="J33" s="41">
        <f t="shared" si="2"/>
        <v>150646</v>
      </c>
      <c r="K33" s="40">
        <f t="shared" si="3"/>
        <v>160321</v>
      </c>
      <c r="L33" s="56">
        <v>282</v>
      </c>
    </row>
    <row r="34" spans="1:12" s="15" customFormat="1" ht="12.75">
      <c r="A34" s="38" t="s">
        <v>29</v>
      </c>
      <c r="B34" s="56">
        <v>28073</v>
      </c>
      <c r="C34" s="56">
        <v>94749</v>
      </c>
      <c r="D34" s="39">
        <v>651679</v>
      </c>
      <c r="E34" s="40">
        <f t="shared" si="0"/>
        <v>774501</v>
      </c>
      <c r="F34" s="56">
        <v>21151</v>
      </c>
      <c r="G34" s="39">
        <v>345528</v>
      </c>
      <c r="H34" s="41">
        <f t="shared" si="1"/>
        <v>366679</v>
      </c>
      <c r="I34" s="41">
        <f t="shared" si="4"/>
        <v>143973</v>
      </c>
      <c r="J34" s="41">
        <f t="shared" si="2"/>
        <v>997207</v>
      </c>
      <c r="K34" s="40">
        <f t="shared" si="3"/>
        <v>1141180</v>
      </c>
      <c r="L34" s="56">
        <v>226358</v>
      </c>
    </row>
    <row r="35" spans="1:12" s="15" customFormat="1" ht="12.75">
      <c r="A35" s="38" t="s">
        <v>30</v>
      </c>
      <c r="B35" s="56">
        <v>1048</v>
      </c>
      <c r="C35" s="56">
        <v>401</v>
      </c>
      <c r="D35" s="39">
        <v>8769</v>
      </c>
      <c r="E35" s="40">
        <f t="shared" si="0"/>
        <v>10218</v>
      </c>
      <c r="F35" s="56">
        <v>121</v>
      </c>
      <c r="G35" s="39">
        <v>1050</v>
      </c>
      <c r="H35" s="41">
        <f t="shared" si="1"/>
        <v>1171</v>
      </c>
      <c r="I35" s="41">
        <f t="shared" si="4"/>
        <v>1570</v>
      </c>
      <c r="J35" s="41">
        <f t="shared" si="2"/>
        <v>9819</v>
      </c>
      <c r="K35" s="40">
        <f t="shared" si="3"/>
        <v>11389</v>
      </c>
      <c r="L35" s="56">
        <v>0</v>
      </c>
    </row>
    <row r="36" spans="1:12" s="46" customFormat="1" ht="12.75">
      <c r="A36" s="42" t="s">
        <v>31</v>
      </c>
      <c r="B36" s="56">
        <v>15160</v>
      </c>
      <c r="C36" s="56">
        <v>8804</v>
      </c>
      <c r="D36" s="43">
        <v>163373</v>
      </c>
      <c r="E36" s="44">
        <f t="shared" si="0"/>
        <v>187337</v>
      </c>
      <c r="F36" s="56">
        <v>2900</v>
      </c>
      <c r="G36" s="43">
        <v>30515</v>
      </c>
      <c r="H36" s="45">
        <f t="shared" si="1"/>
        <v>33415</v>
      </c>
      <c r="I36" s="41">
        <f t="shared" si="4"/>
        <v>26864</v>
      </c>
      <c r="J36" s="45">
        <f t="shared" si="2"/>
        <v>193888</v>
      </c>
      <c r="K36" s="44">
        <f t="shared" si="3"/>
        <v>220752</v>
      </c>
      <c r="L36" s="56">
        <v>16318</v>
      </c>
    </row>
    <row r="37" spans="1:12" s="15" customFormat="1" ht="12.75">
      <c r="A37" s="38" t="s">
        <v>32</v>
      </c>
      <c r="B37" s="56">
        <v>9955</v>
      </c>
      <c r="C37" s="56">
        <v>4667</v>
      </c>
      <c r="D37" s="39">
        <v>99951</v>
      </c>
      <c r="E37" s="40">
        <f t="shared" si="0"/>
        <v>114573</v>
      </c>
      <c r="F37" s="56">
        <v>4365</v>
      </c>
      <c r="G37" s="39">
        <v>71360</v>
      </c>
      <c r="H37" s="41">
        <f t="shared" si="1"/>
        <v>75725</v>
      </c>
      <c r="I37" s="41">
        <f t="shared" si="4"/>
        <v>18987</v>
      </c>
      <c r="J37" s="41">
        <f t="shared" si="2"/>
        <v>171311</v>
      </c>
      <c r="K37" s="40">
        <f t="shared" si="3"/>
        <v>190298</v>
      </c>
      <c r="L37" s="56">
        <v>5151</v>
      </c>
    </row>
    <row r="38" spans="1:12" s="15" customFormat="1" ht="12.75">
      <c r="A38" s="38" t="s">
        <v>33</v>
      </c>
      <c r="B38" s="56">
        <v>278</v>
      </c>
      <c r="C38" s="56">
        <v>782</v>
      </c>
      <c r="D38" s="39">
        <v>7830</v>
      </c>
      <c r="E38" s="40">
        <f t="shared" si="0"/>
        <v>8890</v>
      </c>
      <c r="F38" s="56">
        <v>2666</v>
      </c>
      <c r="G38" s="39">
        <v>18296</v>
      </c>
      <c r="H38" s="41">
        <f t="shared" si="1"/>
        <v>20962</v>
      </c>
      <c r="I38" s="41">
        <f t="shared" si="4"/>
        <v>3726</v>
      </c>
      <c r="J38" s="41">
        <f t="shared" si="2"/>
        <v>26126</v>
      </c>
      <c r="K38" s="40">
        <f t="shared" si="3"/>
        <v>29852</v>
      </c>
      <c r="L38" s="56">
        <v>4240</v>
      </c>
    </row>
    <row r="39" spans="1:12" s="15" customFormat="1" ht="12.75">
      <c r="A39" s="38" t="s">
        <v>34</v>
      </c>
      <c r="B39" s="56">
        <v>1</v>
      </c>
      <c r="C39" s="56">
        <v>424</v>
      </c>
      <c r="D39" s="39">
        <v>8741</v>
      </c>
      <c r="E39" s="40">
        <f t="shared" si="0"/>
        <v>9166</v>
      </c>
      <c r="F39" s="56">
        <v>1970</v>
      </c>
      <c r="G39" s="39">
        <v>8786</v>
      </c>
      <c r="H39" s="41">
        <f t="shared" si="1"/>
        <v>10756</v>
      </c>
      <c r="I39" s="41">
        <f t="shared" si="4"/>
        <v>2395</v>
      </c>
      <c r="J39" s="41">
        <f t="shared" si="2"/>
        <v>17527</v>
      </c>
      <c r="K39" s="40">
        <f t="shared" si="3"/>
        <v>19922</v>
      </c>
      <c r="L39" s="56">
        <v>14662</v>
      </c>
    </row>
    <row r="40" spans="1:12" s="15" customFormat="1" ht="12.75">
      <c r="A40" s="38" t="s">
        <v>35</v>
      </c>
      <c r="B40" s="56">
        <v>11</v>
      </c>
      <c r="C40" s="56">
        <v>3125</v>
      </c>
      <c r="D40" s="39">
        <v>28943</v>
      </c>
      <c r="E40" s="40">
        <f t="shared" si="0"/>
        <v>32079</v>
      </c>
      <c r="F40" s="56">
        <v>2124</v>
      </c>
      <c r="G40" s="39">
        <v>10600</v>
      </c>
      <c r="H40" s="41">
        <f t="shared" si="1"/>
        <v>12724</v>
      </c>
      <c r="I40" s="41">
        <f t="shared" si="4"/>
        <v>5260</v>
      </c>
      <c r="J40" s="41">
        <f t="shared" si="2"/>
        <v>39543</v>
      </c>
      <c r="K40" s="40">
        <f t="shared" si="3"/>
        <v>44803</v>
      </c>
      <c r="L40" s="56">
        <v>2515</v>
      </c>
    </row>
    <row r="41" spans="1:12" s="15" customFormat="1" ht="12.75">
      <c r="A41" s="38" t="s">
        <v>36</v>
      </c>
      <c r="B41" s="56">
        <v>9368</v>
      </c>
      <c r="C41" s="56">
        <v>120</v>
      </c>
      <c r="D41" s="39">
        <v>79746</v>
      </c>
      <c r="E41" s="40">
        <f t="shared" si="0"/>
        <v>89234</v>
      </c>
      <c r="F41" s="56">
        <v>30</v>
      </c>
      <c r="G41" s="39">
        <v>149</v>
      </c>
      <c r="H41" s="41">
        <f t="shared" si="1"/>
        <v>179</v>
      </c>
      <c r="I41" s="41">
        <f t="shared" si="4"/>
        <v>9518</v>
      </c>
      <c r="J41" s="41">
        <f t="shared" si="2"/>
        <v>79895</v>
      </c>
      <c r="K41" s="40">
        <f t="shared" si="3"/>
        <v>89413</v>
      </c>
      <c r="L41" s="56">
        <v>77</v>
      </c>
    </row>
    <row r="42" spans="1:12" s="15" customFormat="1" ht="12.75">
      <c r="A42" s="38" t="s">
        <v>37</v>
      </c>
      <c r="B42" s="56">
        <v>7</v>
      </c>
      <c r="C42" s="56">
        <v>364</v>
      </c>
      <c r="D42" s="39">
        <v>2084</v>
      </c>
      <c r="E42" s="40">
        <f t="shared" si="0"/>
        <v>2455</v>
      </c>
      <c r="F42" s="56">
        <v>82</v>
      </c>
      <c r="G42" s="39">
        <v>941</v>
      </c>
      <c r="H42" s="41">
        <f t="shared" si="1"/>
        <v>1023</v>
      </c>
      <c r="I42" s="41">
        <f t="shared" si="4"/>
        <v>453</v>
      </c>
      <c r="J42" s="41">
        <f t="shared" si="2"/>
        <v>3025</v>
      </c>
      <c r="K42" s="40">
        <f t="shared" si="3"/>
        <v>3478</v>
      </c>
      <c r="L42" s="56">
        <v>0</v>
      </c>
    </row>
    <row r="43" spans="1:12" s="46" customFormat="1" ht="12.75">
      <c r="A43" s="42" t="s">
        <v>38</v>
      </c>
      <c r="B43" s="56">
        <v>1003</v>
      </c>
      <c r="C43" s="56">
        <v>219</v>
      </c>
      <c r="D43" s="43">
        <v>1933</v>
      </c>
      <c r="E43" s="44">
        <f t="shared" si="0"/>
        <v>3155</v>
      </c>
      <c r="F43" s="56">
        <v>351</v>
      </c>
      <c r="G43" s="43">
        <v>240</v>
      </c>
      <c r="H43" s="45">
        <f t="shared" si="1"/>
        <v>591</v>
      </c>
      <c r="I43" s="45">
        <f t="shared" si="4"/>
        <v>1573</v>
      </c>
      <c r="J43" s="45">
        <f t="shared" si="2"/>
        <v>2173</v>
      </c>
      <c r="K43" s="44">
        <f t="shared" si="3"/>
        <v>3746</v>
      </c>
      <c r="L43" s="56">
        <v>111</v>
      </c>
    </row>
    <row r="44" spans="1:12" s="15" customFormat="1" ht="12.75">
      <c r="A44" s="42" t="s">
        <v>39</v>
      </c>
      <c r="B44" s="56">
        <v>159324</v>
      </c>
      <c r="C44" s="56">
        <v>4607</v>
      </c>
      <c r="D44" s="43">
        <v>131533</v>
      </c>
      <c r="E44" s="44">
        <f t="shared" si="0"/>
        <v>295464</v>
      </c>
      <c r="F44" s="56">
        <v>19</v>
      </c>
      <c r="G44" s="43">
        <v>17005</v>
      </c>
      <c r="H44" s="45">
        <f t="shared" si="1"/>
        <v>17024</v>
      </c>
      <c r="I44" s="45">
        <f t="shared" si="4"/>
        <v>163950</v>
      </c>
      <c r="J44" s="45">
        <f t="shared" si="2"/>
        <v>148538</v>
      </c>
      <c r="K44" s="44">
        <f t="shared" si="3"/>
        <v>312488</v>
      </c>
      <c r="L44" s="56">
        <v>0</v>
      </c>
    </row>
    <row r="45" spans="1:21" s="47" customFormat="1" ht="12.75">
      <c r="A45" s="42" t="s">
        <v>40</v>
      </c>
      <c r="B45" s="56">
        <v>36788</v>
      </c>
      <c r="C45" s="56">
        <v>848</v>
      </c>
      <c r="D45" s="43">
        <v>604753</v>
      </c>
      <c r="E45" s="44">
        <f t="shared" si="0"/>
        <v>642389</v>
      </c>
      <c r="F45" s="56">
        <v>30113</v>
      </c>
      <c r="G45" s="43">
        <v>224750</v>
      </c>
      <c r="H45" s="45">
        <f t="shared" si="1"/>
        <v>254863</v>
      </c>
      <c r="I45" s="45">
        <f t="shared" si="4"/>
        <v>67749</v>
      </c>
      <c r="J45" s="45">
        <f t="shared" si="2"/>
        <v>829503</v>
      </c>
      <c r="K45" s="44">
        <f t="shared" si="3"/>
        <v>897252</v>
      </c>
      <c r="L45" s="56">
        <v>154536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41</v>
      </c>
      <c r="B46" s="56">
        <v>34</v>
      </c>
      <c r="C46" s="56">
        <v>226</v>
      </c>
      <c r="D46" s="43">
        <v>12180</v>
      </c>
      <c r="E46" s="44">
        <f t="shared" si="0"/>
        <v>12440</v>
      </c>
      <c r="F46" s="56">
        <v>3862</v>
      </c>
      <c r="G46" s="43">
        <v>33777</v>
      </c>
      <c r="H46" s="45">
        <f t="shared" si="1"/>
        <v>37639</v>
      </c>
      <c r="I46" s="45">
        <f t="shared" si="4"/>
        <v>4122</v>
      </c>
      <c r="J46" s="45">
        <f t="shared" si="2"/>
        <v>45957</v>
      </c>
      <c r="K46" s="44">
        <f t="shared" si="3"/>
        <v>50079</v>
      </c>
      <c r="L46" s="56">
        <v>777</v>
      </c>
    </row>
    <row r="47" spans="1:21" s="15" customFormat="1" ht="12.75">
      <c r="A47" s="42" t="s">
        <v>42</v>
      </c>
      <c r="B47" s="56">
        <v>0</v>
      </c>
      <c r="C47" s="56">
        <v>0</v>
      </c>
      <c r="D47" s="43">
        <v>0</v>
      </c>
      <c r="E47" s="44">
        <f t="shared" si="0"/>
        <v>0</v>
      </c>
      <c r="F47" s="56">
        <v>78</v>
      </c>
      <c r="G47" s="43">
        <v>672</v>
      </c>
      <c r="H47" s="45">
        <f t="shared" si="1"/>
        <v>750</v>
      </c>
      <c r="I47" s="45">
        <f t="shared" si="4"/>
        <v>78</v>
      </c>
      <c r="J47" s="45">
        <f t="shared" si="2"/>
        <v>672</v>
      </c>
      <c r="K47" s="44">
        <f t="shared" si="3"/>
        <v>750</v>
      </c>
      <c r="L47" s="56">
        <v>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43</v>
      </c>
      <c r="B48" s="56">
        <v>18802</v>
      </c>
      <c r="C48" s="56">
        <v>3889</v>
      </c>
      <c r="D48" s="43">
        <v>228077</v>
      </c>
      <c r="E48" s="44">
        <f t="shared" si="0"/>
        <v>250768</v>
      </c>
      <c r="F48" s="56">
        <v>7668</v>
      </c>
      <c r="G48" s="43">
        <v>54819</v>
      </c>
      <c r="H48" s="45">
        <f t="shared" si="1"/>
        <v>62487</v>
      </c>
      <c r="I48" s="45">
        <f t="shared" si="4"/>
        <v>30359</v>
      </c>
      <c r="J48" s="45">
        <f t="shared" si="2"/>
        <v>282896</v>
      </c>
      <c r="K48" s="44">
        <f t="shared" si="3"/>
        <v>313255</v>
      </c>
      <c r="L48" s="56">
        <v>33969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44</v>
      </c>
      <c r="B49" s="56">
        <v>1</v>
      </c>
      <c r="C49" s="56">
        <v>11</v>
      </c>
      <c r="D49" s="43">
        <v>95</v>
      </c>
      <c r="E49" s="44">
        <f t="shared" si="0"/>
        <v>107</v>
      </c>
      <c r="F49" s="56">
        <v>2</v>
      </c>
      <c r="G49" s="43">
        <v>103</v>
      </c>
      <c r="H49" s="45">
        <f t="shared" si="1"/>
        <v>105</v>
      </c>
      <c r="I49" s="45">
        <f t="shared" si="4"/>
        <v>14</v>
      </c>
      <c r="J49" s="45">
        <f t="shared" si="2"/>
        <v>198</v>
      </c>
      <c r="K49" s="44">
        <f t="shared" si="3"/>
        <v>212</v>
      </c>
      <c r="L49" s="56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45</v>
      </c>
      <c r="B50" s="56">
        <v>33506</v>
      </c>
      <c r="C50" s="56">
        <v>6336</v>
      </c>
      <c r="D50" s="43">
        <v>378554</v>
      </c>
      <c r="E50" s="44">
        <f t="shared" si="0"/>
        <v>418396</v>
      </c>
      <c r="F50" s="56">
        <f>2149+22</f>
        <v>2171</v>
      </c>
      <c r="G50" s="43">
        <v>17812</v>
      </c>
      <c r="H50" s="45">
        <f t="shared" si="1"/>
        <v>19983</v>
      </c>
      <c r="I50" s="45">
        <f t="shared" si="4"/>
        <v>42013</v>
      </c>
      <c r="J50" s="45">
        <f t="shared" si="2"/>
        <v>396366</v>
      </c>
      <c r="K50" s="44">
        <f t="shared" si="3"/>
        <v>438379</v>
      </c>
      <c r="L50" s="56">
        <v>1419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46</v>
      </c>
      <c r="B51" s="56">
        <v>81</v>
      </c>
      <c r="C51" s="56">
        <v>330</v>
      </c>
      <c r="D51" s="43">
        <v>2485</v>
      </c>
      <c r="E51" s="44">
        <f t="shared" si="0"/>
        <v>2896</v>
      </c>
      <c r="F51" s="56">
        <v>221</v>
      </c>
      <c r="G51" s="43">
        <v>4821</v>
      </c>
      <c r="H51" s="45">
        <f t="shared" si="1"/>
        <v>5042</v>
      </c>
      <c r="I51" s="45">
        <f t="shared" si="4"/>
        <v>632</v>
      </c>
      <c r="J51" s="45">
        <f t="shared" si="2"/>
        <v>7306</v>
      </c>
      <c r="K51" s="44">
        <f t="shared" si="3"/>
        <v>7938</v>
      </c>
      <c r="L51" s="56">
        <v>688</v>
      </c>
    </row>
    <row r="52" spans="1:12" s="15" customFormat="1" ht="12.75">
      <c r="A52" s="42" t="s">
        <v>47</v>
      </c>
      <c r="B52" s="56">
        <v>156</v>
      </c>
      <c r="C52" s="56">
        <v>0</v>
      </c>
      <c r="D52" s="43">
        <v>0</v>
      </c>
      <c r="E52" s="44">
        <f t="shared" si="0"/>
        <v>156</v>
      </c>
      <c r="F52" s="56">
        <v>0</v>
      </c>
      <c r="G52" s="43">
        <v>0</v>
      </c>
      <c r="H52" s="45">
        <f t="shared" si="1"/>
        <v>0</v>
      </c>
      <c r="I52" s="45">
        <f t="shared" si="4"/>
        <v>156</v>
      </c>
      <c r="J52" s="45">
        <f t="shared" si="2"/>
        <v>0</v>
      </c>
      <c r="K52" s="44">
        <f t="shared" si="3"/>
        <v>156</v>
      </c>
      <c r="L52" s="56">
        <v>0</v>
      </c>
    </row>
    <row r="53" spans="1:12" s="46" customFormat="1" ht="12.75">
      <c r="A53" s="42" t="s">
        <v>48</v>
      </c>
      <c r="B53" s="56">
        <v>0</v>
      </c>
      <c r="C53" s="56">
        <v>0</v>
      </c>
      <c r="D53" s="43">
        <v>26</v>
      </c>
      <c r="E53" s="44">
        <f t="shared" si="0"/>
        <v>26</v>
      </c>
      <c r="F53" s="56">
        <v>62</v>
      </c>
      <c r="G53" s="43">
        <v>47</v>
      </c>
      <c r="H53" s="45">
        <f t="shared" si="1"/>
        <v>109</v>
      </c>
      <c r="I53" s="45">
        <f t="shared" si="4"/>
        <v>62</v>
      </c>
      <c r="J53" s="45">
        <f t="shared" si="2"/>
        <v>73</v>
      </c>
      <c r="K53" s="44">
        <f t="shared" si="3"/>
        <v>135</v>
      </c>
      <c r="L53" s="56">
        <v>0</v>
      </c>
    </row>
    <row r="54" spans="1:12" s="15" customFormat="1" ht="12.75">
      <c r="A54" s="42" t="s">
        <v>49</v>
      </c>
      <c r="B54" s="56">
        <v>83912</v>
      </c>
      <c r="C54" s="56">
        <v>30671</v>
      </c>
      <c r="D54" s="43">
        <v>414822</v>
      </c>
      <c r="E54" s="44">
        <f t="shared" si="0"/>
        <v>529405</v>
      </c>
      <c r="F54" s="56">
        <v>11642</v>
      </c>
      <c r="G54" s="43">
        <v>85290</v>
      </c>
      <c r="H54" s="45">
        <f t="shared" si="1"/>
        <v>96932</v>
      </c>
      <c r="I54" s="45">
        <f t="shared" si="4"/>
        <v>126225</v>
      </c>
      <c r="J54" s="45">
        <f t="shared" si="2"/>
        <v>500112</v>
      </c>
      <c r="K54" s="44">
        <f t="shared" si="3"/>
        <v>626337</v>
      </c>
      <c r="L54" s="56">
        <v>168087</v>
      </c>
    </row>
    <row r="55" spans="1:12" s="46" customFormat="1" ht="12.75">
      <c r="A55" s="42" t="s">
        <v>50</v>
      </c>
      <c r="B55" s="56">
        <v>2725</v>
      </c>
      <c r="C55" s="56">
        <v>811</v>
      </c>
      <c r="D55" s="43">
        <v>30786</v>
      </c>
      <c r="E55" s="44">
        <f t="shared" si="0"/>
        <v>34322</v>
      </c>
      <c r="F55" s="56">
        <v>2883</v>
      </c>
      <c r="G55" s="43">
        <v>4980</v>
      </c>
      <c r="H55" s="45">
        <f t="shared" si="1"/>
        <v>7863</v>
      </c>
      <c r="I55" s="45">
        <f t="shared" si="4"/>
        <v>6419</v>
      </c>
      <c r="J55" s="45">
        <f t="shared" si="2"/>
        <v>35766</v>
      </c>
      <c r="K55" s="44">
        <f t="shared" si="3"/>
        <v>42185</v>
      </c>
      <c r="L55" s="56">
        <v>111045</v>
      </c>
    </row>
    <row r="56" spans="1:12" s="15" customFormat="1" ht="12.75">
      <c r="A56" s="42" t="s">
        <v>51</v>
      </c>
      <c r="B56" s="56">
        <v>6615</v>
      </c>
      <c r="C56" s="56">
        <v>21341</v>
      </c>
      <c r="D56" s="43">
        <v>215693</v>
      </c>
      <c r="E56" s="44">
        <f t="shared" si="0"/>
        <v>243649</v>
      </c>
      <c r="F56" s="56">
        <v>2569</v>
      </c>
      <c r="G56" s="43">
        <v>22378</v>
      </c>
      <c r="H56" s="45">
        <f t="shared" si="1"/>
        <v>24947</v>
      </c>
      <c r="I56" s="45">
        <f t="shared" si="4"/>
        <v>30525</v>
      </c>
      <c r="J56" s="45">
        <f t="shared" si="2"/>
        <v>238071</v>
      </c>
      <c r="K56" s="44">
        <f t="shared" si="3"/>
        <v>268596</v>
      </c>
      <c r="L56" s="56">
        <v>10431</v>
      </c>
    </row>
    <row r="57" spans="1:12" s="46" customFormat="1" ht="12.75">
      <c r="A57" s="42" t="s">
        <v>52</v>
      </c>
      <c r="B57" s="56">
        <v>283076</v>
      </c>
      <c r="C57" s="56">
        <f>5209+23</f>
        <v>5232</v>
      </c>
      <c r="D57" s="43">
        <v>2690482</v>
      </c>
      <c r="E57" s="44">
        <f t="shared" si="0"/>
        <v>2978790</v>
      </c>
      <c r="F57" s="56">
        <f>44728+1162</f>
        <v>45890</v>
      </c>
      <c r="G57" s="43">
        <v>301909</v>
      </c>
      <c r="H57" s="45">
        <f t="shared" si="1"/>
        <v>347799</v>
      </c>
      <c r="I57" s="45">
        <f t="shared" si="4"/>
        <v>334198</v>
      </c>
      <c r="J57" s="45">
        <f t="shared" si="2"/>
        <v>2992391</v>
      </c>
      <c r="K57" s="44">
        <f t="shared" si="3"/>
        <v>3326589</v>
      </c>
      <c r="L57" s="56">
        <v>2863800</v>
      </c>
    </row>
    <row r="58" spans="1:12" s="15" customFormat="1" ht="12.75">
      <c r="A58" s="42" t="s">
        <v>53</v>
      </c>
      <c r="B58" s="56">
        <v>48911</v>
      </c>
      <c r="C58" s="56">
        <v>139846</v>
      </c>
      <c r="D58" s="43">
        <v>1390994</v>
      </c>
      <c r="E58" s="44">
        <f t="shared" si="0"/>
        <v>1579751</v>
      </c>
      <c r="F58" s="56">
        <v>44331</v>
      </c>
      <c r="G58" s="43">
        <v>237015</v>
      </c>
      <c r="H58" s="45">
        <f t="shared" si="1"/>
        <v>281346</v>
      </c>
      <c r="I58" s="45">
        <f t="shared" si="4"/>
        <v>233088</v>
      </c>
      <c r="J58" s="45">
        <f t="shared" si="2"/>
        <v>1628009</v>
      </c>
      <c r="K58" s="44">
        <f t="shared" si="3"/>
        <v>1861097</v>
      </c>
      <c r="L58" s="56">
        <v>812277</v>
      </c>
    </row>
    <row r="59" spans="1:12" s="46" customFormat="1" ht="12.75">
      <c r="A59" s="42" t="s">
        <v>54</v>
      </c>
      <c r="B59" s="56">
        <v>91</v>
      </c>
      <c r="C59" s="56">
        <v>529</v>
      </c>
      <c r="D59" s="43">
        <v>5592</v>
      </c>
      <c r="E59" s="44">
        <f t="shared" si="0"/>
        <v>6212</v>
      </c>
      <c r="F59" s="56">
        <v>133</v>
      </c>
      <c r="G59" s="43">
        <v>3315</v>
      </c>
      <c r="H59" s="45">
        <f t="shared" si="1"/>
        <v>3448</v>
      </c>
      <c r="I59" s="45">
        <f t="shared" si="4"/>
        <v>753</v>
      </c>
      <c r="J59" s="45">
        <f t="shared" si="2"/>
        <v>8907</v>
      </c>
      <c r="K59" s="44">
        <f t="shared" si="3"/>
        <v>9660</v>
      </c>
      <c r="L59" s="56">
        <v>1950</v>
      </c>
    </row>
    <row r="60" spans="1:12" s="15" customFormat="1" ht="12.75">
      <c r="A60" s="42" t="s">
        <v>55</v>
      </c>
      <c r="B60" s="56">
        <v>999</v>
      </c>
      <c r="C60" s="56">
        <v>60</v>
      </c>
      <c r="D60" s="43">
        <v>6784</v>
      </c>
      <c r="E60" s="44">
        <f t="shared" si="0"/>
        <v>7843</v>
      </c>
      <c r="F60" s="56">
        <v>140</v>
      </c>
      <c r="G60" s="43">
        <v>1274</v>
      </c>
      <c r="H60" s="45">
        <f t="shared" si="1"/>
        <v>1414</v>
      </c>
      <c r="I60" s="45">
        <f t="shared" si="4"/>
        <v>1199</v>
      </c>
      <c r="J60" s="45">
        <f t="shared" si="2"/>
        <v>8058</v>
      </c>
      <c r="K60" s="44">
        <f t="shared" si="3"/>
        <v>9257</v>
      </c>
      <c r="L60" s="56">
        <v>238</v>
      </c>
    </row>
    <row r="61" spans="1:12" s="15" customFormat="1" ht="12.75">
      <c r="A61" s="42" t="s">
        <v>56</v>
      </c>
      <c r="B61" s="56">
        <v>33211</v>
      </c>
      <c r="C61" s="56">
        <v>14</v>
      </c>
      <c r="D61" s="43">
        <v>237786</v>
      </c>
      <c r="E61" s="44">
        <f t="shared" si="0"/>
        <v>271011</v>
      </c>
      <c r="F61" s="56">
        <v>144</v>
      </c>
      <c r="G61" s="43">
        <v>9691</v>
      </c>
      <c r="H61" s="45">
        <f t="shared" si="1"/>
        <v>9835</v>
      </c>
      <c r="I61" s="45">
        <f t="shared" si="4"/>
        <v>33369</v>
      </c>
      <c r="J61" s="45">
        <f t="shared" si="2"/>
        <v>247477</v>
      </c>
      <c r="K61" s="44">
        <f t="shared" si="3"/>
        <v>280846</v>
      </c>
      <c r="L61" s="56">
        <v>10655</v>
      </c>
    </row>
    <row r="62" spans="1:12" s="46" customFormat="1" ht="12.75">
      <c r="A62" s="42" t="s">
        <v>57</v>
      </c>
      <c r="B62" s="56">
        <v>518</v>
      </c>
      <c r="C62" s="56">
        <v>102</v>
      </c>
      <c r="D62" s="43">
        <v>2903</v>
      </c>
      <c r="E62" s="44">
        <f t="shared" si="0"/>
        <v>3523</v>
      </c>
      <c r="F62" s="56">
        <v>1222</v>
      </c>
      <c r="G62" s="43">
        <v>1037</v>
      </c>
      <c r="H62" s="45">
        <f t="shared" si="1"/>
        <v>2259</v>
      </c>
      <c r="I62" s="45">
        <f t="shared" si="4"/>
        <v>1842</v>
      </c>
      <c r="J62" s="45">
        <f t="shared" si="2"/>
        <v>3940</v>
      </c>
      <c r="K62" s="44">
        <f t="shared" si="3"/>
        <v>5782</v>
      </c>
      <c r="L62" s="56">
        <v>8</v>
      </c>
    </row>
    <row r="63" spans="1:12" s="15" customFormat="1" ht="12.75">
      <c r="A63" s="42" t="s">
        <v>58</v>
      </c>
      <c r="B63" s="56">
        <v>4419</v>
      </c>
      <c r="C63" s="56">
        <v>211</v>
      </c>
      <c r="D63" s="43">
        <v>45517</v>
      </c>
      <c r="E63" s="44">
        <f t="shared" si="0"/>
        <v>50147</v>
      </c>
      <c r="F63" s="56">
        <v>1722</v>
      </c>
      <c r="G63" s="43">
        <v>13642</v>
      </c>
      <c r="H63" s="45">
        <f t="shared" si="1"/>
        <v>15364</v>
      </c>
      <c r="I63" s="45">
        <f t="shared" si="4"/>
        <v>6352</v>
      </c>
      <c r="J63" s="45">
        <f t="shared" si="2"/>
        <v>59159</v>
      </c>
      <c r="K63" s="44">
        <f t="shared" si="3"/>
        <v>65511</v>
      </c>
      <c r="L63" s="56">
        <v>4669</v>
      </c>
    </row>
    <row r="64" spans="1:12" s="46" customFormat="1" ht="12.75">
      <c r="A64" s="42" t="s">
        <v>59</v>
      </c>
      <c r="B64" s="56">
        <v>1210</v>
      </c>
      <c r="C64" s="56">
        <v>1113</v>
      </c>
      <c r="D64" s="43">
        <v>20102</v>
      </c>
      <c r="E64" s="44">
        <f>SUM(B64:D64)</f>
        <v>22425</v>
      </c>
      <c r="F64" s="56">
        <v>744</v>
      </c>
      <c r="G64" s="43">
        <v>4508</v>
      </c>
      <c r="H64" s="45">
        <f t="shared" si="1"/>
        <v>5252</v>
      </c>
      <c r="I64" s="45">
        <f t="shared" si="4"/>
        <v>3067</v>
      </c>
      <c r="J64" s="45">
        <f t="shared" si="2"/>
        <v>24610</v>
      </c>
      <c r="K64" s="44">
        <f t="shared" si="3"/>
        <v>27677</v>
      </c>
      <c r="L64" s="56">
        <v>1006</v>
      </c>
    </row>
    <row r="65" spans="1:21" s="47" customFormat="1" ht="12.75">
      <c r="A65" s="42" t="s">
        <v>60</v>
      </c>
      <c r="B65" s="56">
        <v>8968</v>
      </c>
      <c r="C65" s="56">
        <v>818</v>
      </c>
      <c r="D65" s="43">
        <v>63637</v>
      </c>
      <c r="E65" s="44">
        <f t="shared" si="0"/>
        <v>73423</v>
      </c>
      <c r="F65" s="56">
        <v>1765</v>
      </c>
      <c r="G65" s="43">
        <v>12092</v>
      </c>
      <c r="H65" s="45">
        <f t="shared" si="1"/>
        <v>13857</v>
      </c>
      <c r="I65" s="45">
        <f t="shared" si="4"/>
        <v>11551</v>
      </c>
      <c r="J65" s="45">
        <f t="shared" si="2"/>
        <v>75729</v>
      </c>
      <c r="K65" s="44">
        <f t="shared" si="3"/>
        <v>87280</v>
      </c>
      <c r="L65" s="56">
        <v>46561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61</v>
      </c>
      <c r="B66" s="56">
        <v>2467</v>
      </c>
      <c r="C66" s="56">
        <v>765</v>
      </c>
      <c r="D66" s="43">
        <v>24876</v>
      </c>
      <c r="E66" s="44">
        <f t="shared" si="0"/>
        <v>28108</v>
      </c>
      <c r="F66" s="56">
        <v>3309</v>
      </c>
      <c r="G66" s="43">
        <v>25915</v>
      </c>
      <c r="H66" s="45">
        <f t="shared" si="1"/>
        <v>29224</v>
      </c>
      <c r="I66" s="45">
        <f t="shared" si="4"/>
        <v>6541</v>
      </c>
      <c r="J66" s="45">
        <f t="shared" si="2"/>
        <v>50791</v>
      </c>
      <c r="K66" s="44">
        <f t="shared" si="3"/>
        <v>57332</v>
      </c>
      <c r="L66" s="56">
        <v>7549</v>
      </c>
    </row>
    <row r="67" spans="1:12" s="15" customFormat="1" ht="12.75">
      <c r="A67" s="42" t="s">
        <v>62</v>
      </c>
      <c r="B67" s="56">
        <v>0</v>
      </c>
      <c r="C67" s="56">
        <v>211</v>
      </c>
      <c r="D67" s="43">
        <v>1651</v>
      </c>
      <c r="E67" s="44">
        <f t="shared" si="0"/>
        <v>1862</v>
      </c>
      <c r="F67" s="56">
        <v>500</v>
      </c>
      <c r="G67" s="43">
        <v>10537</v>
      </c>
      <c r="H67" s="45">
        <f t="shared" si="1"/>
        <v>11037</v>
      </c>
      <c r="I67" s="45">
        <f t="shared" si="4"/>
        <v>711</v>
      </c>
      <c r="J67" s="45">
        <f t="shared" si="2"/>
        <v>12188</v>
      </c>
      <c r="K67" s="44">
        <f t="shared" si="3"/>
        <v>12899</v>
      </c>
      <c r="L67" s="56">
        <v>1658</v>
      </c>
    </row>
    <row r="68" spans="1:12" s="15" customFormat="1" ht="12.75">
      <c r="A68" s="42" t="s">
        <v>63</v>
      </c>
      <c r="B68" s="56">
        <v>94306</v>
      </c>
      <c r="C68" s="56">
        <v>6503</v>
      </c>
      <c r="D68" s="43">
        <v>609551</v>
      </c>
      <c r="E68" s="44">
        <f t="shared" si="0"/>
        <v>710360</v>
      </c>
      <c r="F68" s="56">
        <v>11183</v>
      </c>
      <c r="G68" s="43">
        <v>66020</v>
      </c>
      <c r="H68" s="45">
        <f t="shared" si="1"/>
        <v>77203</v>
      </c>
      <c r="I68" s="45">
        <f t="shared" si="4"/>
        <v>111992</v>
      </c>
      <c r="J68" s="45">
        <f t="shared" si="2"/>
        <v>675571</v>
      </c>
      <c r="K68" s="44">
        <f t="shared" si="3"/>
        <v>787563</v>
      </c>
      <c r="L68" s="56">
        <v>80988</v>
      </c>
    </row>
    <row r="69" spans="1:12" s="15" customFormat="1" ht="12.75">
      <c r="A69" s="42" t="s">
        <v>64</v>
      </c>
      <c r="B69" s="56">
        <v>902</v>
      </c>
      <c r="C69" s="56">
        <v>68</v>
      </c>
      <c r="D69" s="43">
        <v>6679</v>
      </c>
      <c r="E69" s="44">
        <f t="shared" si="0"/>
        <v>7649</v>
      </c>
      <c r="F69" s="56">
        <v>1519</v>
      </c>
      <c r="G69" s="43">
        <v>15219</v>
      </c>
      <c r="H69" s="45">
        <f t="shared" si="1"/>
        <v>16738</v>
      </c>
      <c r="I69" s="45">
        <f t="shared" si="4"/>
        <v>2489</v>
      </c>
      <c r="J69" s="45">
        <f t="shared" si="2"/>
        <v>21898</v>
      </c>
      <c r="K69" s="44">
        <f t="shared" si="3"/>
        <v>24387</v>
      </c>
      <c r="L69" s="56">
        <v>5238</v>
      </c>
    </row>
    <row r="70" spans="1:12" s="15" customFormat="1" ht="12.75">
      <c r="A70" s="42" t="s">
        <v>65</v>
      </c>
      <c r="B70" s="56">
        <v>5305</v>
      </c>
      <c r="C70" s="56">
        <v>3172</v>
      </c>
      <c r="D70" s="43">
        <v>67334</v>
      </c>
      <c r="E70" s="44">
        <f t="shared" si="0"/>
        <v>75811</v>
      </c>
      <c r="F70" s="56">
        <v>1204</v>
      </c>
      <c r="G70" s="43">
        <v>8333</v>
      </c>
      <c r="H70" s="45">
        <f t="shared" si="1"/>
        <v>9537</v>
      </c>
      <c r="I70" s="45">
        <f t="shared" si="4"/>
        <v>9681</v>
      </c>
      <c r="J70" s="45">
        <f t="shared" si="2"/>
        <v>75667</v>
      </c>
      <c r="K70" s="44">
        <f t="shared" si="3"/>
        <v>85348</v>
      </c>
      <c r="L70" s="56">
        <v>13626</v>
      </c>
    </row>
    <row r="71" spans="1:12" s="15" customFormat="1" ht="12.75">
      <c r="A71" s="42" t="s">
        <v>66</v>
      </c>
      <c r="B71" s="56">
        <v>12825</v>
      </c>
      <c r="C71" s="56">
        <v>753</v>
      </c>
      <c r="D71" s="43">
        <v>95696</v>
      </c>
      <c r="E71" s="44">
        <f t="shared" si="0"/>
        <v>109274</v>
      </c>
      <c r="F71" s="56">
        <v>1326</v>
      </c>
      <c r="G71" s="43">
        <v>23737</v>
      </c>
      <c r="H71" s="45">
        <f t="shared" si="1"/>
        <v>25063</v>
      </c>
      <c r="I71" s="45">
        <f t="shared" si="4"/>
        <v>14904</v>
      </c>
      <c r="J71" s="45">
        <f t="shared" si="2"/>
        <v>119433</v>
      </c>
      <c r="K71" s="44">
        <f t="shared" si="3"/>
        <v>134337</v>
      </c>
      <c r="L71" s="56">
        <v>235</v>
      </c>
    </row>
    <row r="72" spans="1:12" s="15" customFormat="1" ht="12.75">
      <c r="A72" s="42" t="s">
        <v>67</v>
      </c>
      <c r="B72" s="56">
        <v>0</v>
      </c>
      <c r="C72" s="56">
        <v>130</v>
      </c>
      <c r="D72" s="43">
        <v>1116</v>
      </c>
      <c r="E72" s="44">
        <f t="shared" si="0"/>
        <v>1246</v>
      </c>
      <c r="F72" s="56">
        <v>0</v>
      </c>
      <c r="G72" s="43">
        <v>0</v>
      </c>
      <c r="H72" s="45">
        <f t="shared" si="1"/>
        <v>0</v>
      </c>
      <c r="I72" s="45">
        <f t="shared" si="4"/>
        <v>130</v>
      </c>
      <c r="J72" s="45">
        <f t="shared" si="2"/>
        <v>1116</v>
      </c>
      <c r="K72" s="44">
        <f t="shared" si="3"/>
        <v>1246</v>
      </c>
      <c r="L72" s="56">
        <v>64</v>
      </c>
    </row>
    <row r="73" spans="1:12" s="15" customFormat="1" ht="12.75">
      <c r="A73" s="42" t="s">
        <v>68</v>
      </c>
      <c r="B73" s="56">
        <v>65573</v>
      </c>
      <c r="C73" s="56">
        <v>4965</v>
      </c>
      <c r="D73" s="43">
        <v>564272</v>
      </c>
      <c r="E73" s="44">
        <f t="shared" si="0"/>
        <v>634810</v>
      </c>
      <c r="F73" s="56">
        <v>8967</v>
      </c>
      <c r="G73" s="43">
        <v>52024</v>
      </c>
      <c r="H73" s="45">
        <f t="shared" si="1"/>
        <v>60991</v>
      </c>
      <c r="I73" s="45">
        <f t="shared" si="4"/>
        <v>79505</v>
      </c>
      <c r="J73" s="45">
        <f t="shared" si="2"/>
        <v>616296</v>
      </c>
      <c r="K73" s="44">
        <f t="shared" si="3"/>
        <v>695801</v>
      </c>
      <c r="L73" s="56">
        <v>57385</v>
      </c>
    </row>
    <row r="74" spans="1:12" s="15" customFormat="1" ht="12.75">
      <c r="A74" s="42" t="s">
        <v>69</v>
      </c>
      <c r="B74" s="56">
        <v>0</v>
      </c>
      <c r="C74" s="56">
        <v>0</v>
      </c>
      <c r="D74" s="43">
        <v>0</v>
      </c>
      <c r="E74" s="44">
        <f t="shared" si="0"/>
        <v>0</v>
      </c>
      <c r="F74" s="56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0</v>
      </c>
      <c r="K74" s="44">
        <f t="shared" si="3"/>
        <v>0</v>
      </c>
      <c r="L74" s="56">
        <v>0</v>
      </c>
    </row>
    <row r="75" spans="1:12" s="15" customFormat="1" ht="12.75">
      <c r="A75" s="42" t="s">
        <v>70</v>
      </c>
      <c r="B75" s="56">
        <v>73354</v>
      </c>
      <c r="C75" s="56">
        <v>0</v>
      </c>
      <c r="D75" s="43">
        <v>948178</v>
      </c>
      <c r="E75" s="44">
        <f t="shared" si="0"/>
        <v>1021532</v>
      </c>
      <c r="F75" s="56">
        <v>128</v>
      </c>
      <c r="G75" s="43">
        <v>1572</v>
      </c>
      <c r="H75" s="45">
        <f t="shared" si="1"/>
        <v>1700</v>
      </c>
      <c r="I75" s="45">
        <f t="shared" si="4"/>
        <v>73482</v>
      </c>
      <c r="J75" s="45">
        <f t="shared" si="2"/>
        <v>949750</v>
      </c>
      <c r="K75" s="44">
        <f t="shared" si="3"/>
        <v>1023232</v>
      </c>
      <c r="L75" s="56">
        <v>164352</v>
      </c>
    </row>
    <row r="76" spans="1:12" s="15" customFormat="1" ht="12.75">
      <c r="A76" s="42" t="s">
        <v>71</v>
      </c>
      <c r="B76" s="56">
        <v>71</v>
      </c>
      <c r="C76" s="56">
        <v>148</v>
      </c>
      <c r="D76" s="43">
        <v>1833</v>
      </c>
      <c r="E76" s="44">
        <f t="shared" si="0"/>
        <v>2052</v>
      </c>
      <c r="F76" s="56">
        <v>0</v>
      </c>
      <c r="G76" s="43">
        <v>27</v>
      </c>
      <c r="H76" s="45">
        <f t="shared" si="1"/>
        <v>27</v>
      </c>
      <c r="I76" s="45">
        <f t="shared" si="4"/>
        <v>219</v>
      </c>
      <c r="J76" s="45">
        <f t="shared" si="2"/>
        <v>1860</v>
      </c>
      <c r="K76" s="44">
        <f t="shared" si="3"/>
        <v>2079</v>
      </c>
      <c r="L76" s="56">
        <v>36</v>
      </c>
    </row>
    <row r="77" spans="1:12" s="15" customFormat="1" ht="12.75">
      <c r="A77" s="42" t="s">
        <v>72</v>
      </c>
      <c r="B77" s="56">
        <v>463</v>
      </c>
      <c r="C77" s="56">
        <v>306</v>
      </c>
      <c r="D77" s="43">
        <v>8323</v>
      </c>
      <c r="E77" s="44">
        <f t="shared" si="0"/>
        <v>9092</v>
      </c>
      <c r="F77" s="56">
        <v>66</v>
      </c>
      <c r="G77" s="43">
        <v>1052</v>
      </c>
      <c r="H77" s="45">
        <f t="shared" si="1"/>
        <v>1118</v>
      </c>
      <c r="I77" s="45">
        <f t="shared" si="4"/>
        <v>835</v>
      </c>
      <c r="J77" s="45">
        <f t="shared" si="2"/>
        <v>9375</v>
      </c>
      <c r="K77" s="44">
        <f t="shared" si="3"/>
        <v>10210</v>
      </c>
      <c r="L77" s="56">
        <v>1232</v>
      </c>
    </row>
    <row r="78" spans="1:12" s="46" customFormat="1" ht="12.75">
      <c r="A78" s="42" t="s">
        <v>73</v>
      </c>
      <c r="B78" s="56">
        <v>1014</v>
      </c>
      <c r="C78" s="56">
        <v>0</v>
      </c>
      <c r="D78" s="43">
        <v>9482</v>
      </c>
      <c r="E78" s="44">
        <f t="shared" si="0"/>
        <v>10496</v>
      </c>
      <c r="F78" s="56">
        <v>199</v>
      </c>
      <c r="G78" s="43">
        <v>2528</v>
      </c>
      <c r="H78" s="45">
        <f t="shared" si="1"/>
        <v>2727</v>
      </c>
      <c r="I78" s="45">
        <f t="shared" si="4"/>
        <v>1213</v>
      </c>
      <c r="J78" s="45">
        <f t="shared" si="2"/>
        <v>12010</v>
      </c>
      <c r="K78" s="44">
        <f t="shared" si="3"/>
        <v>13223</v>
      </c>
      <c r="L78" s="56">
        <v>0</v>
      </c>
    </row>
    <row r="79" spans="1:12" s="46" customFormat="1" ht="12.75">
      <c r="A79" s="42" t="s">
        <v>74</v>
      </c>
      <c r="B79" s="56">
        <v>0</v>
      </c>
      <c r="C79" s="56">
        <v>150</v>
      </c>
      <c r="D79" s="43">
        <v>1018</v>
      </c>
      <c r="E79" s="44">
        <f t="shared" si="0"/>
        <v>1168</v>
      </c>
      <c r="F79" s="56">
        <v>76</v>
      </c>
      <c r="G79" s="43">
        <v>459</v>
      </c>
      <c r="H79" s="45">
        <f t="shared" si="1"/>
        <v>535</v>
      </c>
      <c r="I79" s="45">
        <f t="shared" si="4"/>
        <v>226</v>
      </c>
      <c r="J79" s="45">
        <f t="shared" si="2"/>
        <v>1477</v>
      </c>
      <c r="K79" s="44">
        <f t="shared" si="3"/>
        <v>1703</v>
      </c>
      <c r="L79" s="56">
        <v>0</v>
      </c>
    </row>
    <row r="80" spans="1:12" s="15" customFormat="1" ht="12.75">
      <c r="A80" s="42" t="s">
        <v>75</v>
      </c>
      <c r="B80" s="56">
        <v>0</v>
      </c>
      <c r="C80" s="56">
        <v>0</v>
      </c>
      <c r="D80" s="43">
        <v>0</v>
      </c>
      <c r="E80" s="44">
        <f t="shared" si="0"/>
        <v>0</v>
      </c>
      <c r="F80" s="56">
        <v>45</v>
      </c>
      <c r="G80" s="43">
        <v>0</v>
      </c>
      <c r="H80" s="45">
        <f t="shared" si="1"/>
        <v>45</v>
      </c>
      <c r="I80" s="45">
        <f t="shared" si="4"/>
        <v>45</v>
      </c>
      <c r="J80" s="45">
        <f t="shared" si="2"/>
        <v>0</v>
      </c>
      <c r="K80" s="44">
        <f t="shared" si="3"/>
        <v>45</v>
      </c>
      <c r="L80" s="56">
        <v>0</v>
      </c>
    </row>
    <row r="81" spans="1:12" s="15" customFormat="1" ht="12.75">
      <c r="A81" s="42" t="s">
        <v>76</v>
      </c>
      <c r="B81" s="56">
        <v>1035</v>
      </c>
      <c r="C81" s="56">
        <v>6</v>
      </c>
      <c r="D81" s="43">
        <v>11142</v>
      </c>
      <c r="E81" s="44">
        <f t="shared" si="0"/>
        <v>12183</v>
      </c>
      <c r="F81" s="56">
        <v>4376</v>
      </c>
      <c r="G81" s="43">
        <v>8298</v>
      </c>
      <c r="H81" s="45">
        <f t="shared" si="1"/>
        <v>12674</v>
      </c>
      <c r="I81" s="45">
        <f t="shared" si="4"/>
        <v>5417</v>
      </c>
      <c r="J81" s="45">
        <f t="shared" si="2"/>
        <v>19440</v>
      </c>
      <c r="K81" s="44">
        <f t="shared" si="3"/>
        <v>24857</v>
      </c>
      <c r="L81" s="56">
        <v>1113</v>
      </c>
    </row>
    <row r="82" spans="1:12" s="15" customFormat="1" ht="12.75">
      <c r="A82" s="42" t="s">
        <v>77</v>
      </c>
      <c r="B82" s="56">
        <v>3320</v>
      </c>
      <c r="C82" s="56">
        <v>936</v>
      </c>
      <c r="D82" s="43">
        <v>43502</v>
      </c>
      <c r="E82" s="44">
        <f t="shared" si="0"/>
        <v>47758</v>
      </c>
      <c r="F82" s="56">
        <v>188</v>
      </c>
      <c r="G82" s="43">
        <v>1717</v>
      </c>
      <c r="H82" s="45">
        <f t="shared" si="1"/>
        <v>1905</v>
      </c>
      <c r="I82" s="45">
        <f t="shared" si="4"/>
        <v>4444</v>
      </c>
      <c r="J82" s="45">
        <f t="shared" si="2"/>
        <v>45219</v>
      </c>
      <c r="K82" s="44">
        <f t="shared" si="3"/>
        <v>49663</v>
      </c>
      <c r="L82" s="56">
        <v>451</v>
      </c>
    </row>
    <row r="83" spans="1:12" s="46" customFormat="1" ht="12.75">
      <c r="A83" s="42" t="s">
        <v>78</v>
      </c>
      <c r="B83" s="56">
        <v>17466</v>
      </c>
      <c r="C83" s="56">
        <v>302</v>
      </c>
      <c r="D83" s="43">
        <v>6319</v>
      </c>
      <c r="E83" s="44">
        <f t="shared" si="0"/>
        <v>24087</v>
      </c>
      <c r="F83" s="56">
        <v>5679</v>
      </c>
      <c r="G83" s="43">
        <v>69689</v>
      </c>
      <c r="H83" s="45">
        <f t="shared" si="1"/>
        <v>75368</v>
      </c>
      <c r="I83" s="45">
        <f t="shared" si="4"/>
        <v>23447</v>
      </c>
      <c r="J83" s="45">
        <f t="shared" si="2"/>
        <v>76008</v>
      </c>
      <c r="K83" s="44">
        <f t="shared" si="3"/>
        <v>99455</v>
      </c>
      <c r="L83" s="56">
        <v>49721</v>
      </c>
    </row>
    <row r="84" spans="1:12" s="15" customFormat="1" ht="12.75">
      <c r="A84" s="42" t="s">
        <v>79</v>
      </c>
      <c r="B84" s="56">
        <v>27</v>
      </c>
      <c r="C84" s="56">
        <v>0</v>
      </c>
      <c r="D84" s="43">
        <v>184</v>
      </c>
      <c r="E84" s="44">
        <f t="shared" si="0"/>
        <v>211</v>
      </c>
      <c r="F84" s="56">
        <v>504</v>
      </c>
      <c r="G84" s="43">
        <v>4738</v>
      </c>
      <c r="H84" s="45">
        <f t="shared" si="1"/>
        <v>5242</v>
      </c>
      <c r="I84" s="45">
        <f t="shared" si="4"/>
        <v>531</v>
      </c>
      <c r="J84" s="45">
        <f t="shared" si="2"/>
        <v>4922</v>
      </c>
      <c r="K84" s="44">
        <f t="shared" si="3"/>
        <v>5453</v>
      </c>
      <c r="L84" s="56">
        <v>686</v>
      </c>
    </row>
    <row r="85" spans="1:12" s="15" customFormat="1" ht="12.75">
      <c r="A85" s="42" t="s">
        <v>80</v>
      </c>
      <c r="B85" s="56">
        <v>5</v>
      </c>
      <c r="C85" s="56">
        <v>0</v>
      </c>
      <c r="D85" s="43">
        <v>69</v>
      </c>
      <c r="E85" s="44">
        <f t="shared" si="0"/>
        <v>74</v>
      </c>
      <c r="F85" s="56">
        <v>15</v>
      </c>
      <c r="G85" s="43">
        <v>106</v>
      </c>
      <c r="H85" s="45">
        <f t="shared" si="1"/>
        <v>121</v>
      </c>
      <c r="I85" s="45">
        <f t="shared" si="4"/>
        <v>20</v>
      </c>
      <c r="J85" s="45">
        <f t="shared" si="2"/>
        <v>175</v>
      </c>
      <c r="K85" s="44">
        <f t="shared" si="3"/>
        <v>195</v>
      </c>
      <c r="L85" s="56">
        <v>22</v>
      </c>
    </row>
    <row r="86" spans="1:12" s="46" customFormat="1" ht="12.75">
      <c r="A86" s="42" t="s">
        <v>81</v>
      </c>
      <c r="B86" s="56">
        <v>2918</v>
      </c>
      <c r="C86" s="56">
        <v>3721</v>
      </c>
      <c r="D86" s="43">
        <v>70350</v>
      </c>
      <c r="E86" s="44">
        <f>SUM(B86:D86)</f>
        <v>76989</v>
      </c>
      <c r="F86" s="56">
        <v>34239</v>
      </c>
      <c r="G86" s="43">
        <v>370998</v>
      </c>
      <c r="H86" s="45">
        <f t="shared" si="1"/>
        <v>405237</v>
      </c>
      <c r="I86" s="45">
        <f t="shared" si="4"/>
        <v>40878</v>
      </c>
      <c r="J86" s="45">
        <f>SUM(D86+G86)</f>
        <v>441348</v>
      </c>
      <c r="K86" s="44">
        <f t="shared" si="3"/>
        <v>482226</v>
      </c>
      <c r="L86" s="56">
        <v>20585</v>
      </c>
    </row>
    <row r="87" spans="1:12" s="46" customFormat="1" ht="12.75">
      <c r="A87" s="42" t="s">
        <v>82</v>
      </c>
      <c r="B87" s="56">
        <v>793</v>
      </c>
      <c r="C87" s="56">
        <v>281</v>
      </c>
      <c r="D87" s="43">
        <v>7400</v>
      </c>
      <c r="E87" s="44">
        <f t="shared" si="0"/>
        <v>8474</v>
      </c>
      <c r="F87" s="56">
        <v>504</v>
      </c>
      <c r="G87" s="43">
        <v>3851</v>
      </c>
      <c r="H87" s="45">
        <f t="shared" si="1"/>
        <v>4355</v>
      </c>
      <c r="I87" s="45">
        <f t="shared" si="4"/>
        <v>1578</v>
      </c>
      <c r="J87" s="45">
        <f t="shared" si="2"/>
        <v>11251</v>
      </c>
      <c r="K87" s="44">
        <f t="shared" si="3"/>
        <v>12829</v>
      </c>
      <c r="L87" s="56">
        <v>954</v>
      </c>
    </row>
    <row r="88" spans="1:12" s="46" customFormat="1" ht="12.75">
      <c r="A88" s="42" t="s">
        <v>83</v>
      </c>
      <c r="B88" s="56">
        <v>21236</v>
      </c>
      <c r="C88" s="56">
        <v>3941</v>
      </c>
      <c r="D88" s="43">
        <v>62917</v>
      </c>
      <c r="E88" s="44">
        <f t="shared" si="0"/>
        <v>88094</v>
      </c>
      <c r="F88" s="56">
        <v>2092</v>
      </c>
      <c r="G88" s="43">
        <v>44018</v>
      </c>
      <c r="H88" s="45">
        <f t="shared" si="1"/>
        <v>46110</v>
      </c>
      <c r="I88" s="45">
        <f t="shared" si="4"/>
        <v>27269</v>
      </c>
      <c r="J88" s="45">
        <f t="shared" si="2"/>
        <v>106935</v>
      </c>
      <c r="K88" s="44">
        <f t="shared" si="3"/>
        <v>134204</v>
      </c>
      <c r="L88" s="56">
        <v>1443</v>
      </c>
    </row>
    <row r="89" spans="1:12" s="15" customFormat="1" ht="12.75">
      <c r="A89" s="42" t="s">
        <v>84</v>
      </c>
      <c r="B89" s="56">
        <v>205</v>
      </c>
      <c r="C89" s="56">
        <v>6</v>
      </c>
      <c r="D89" s="43">
        <v>1152</v>
      </c>
      <c r="E89" s="44">
        <f aca="true" t="shared" si="5" ref="E89:E119">SUM(B89:D89)</f>
        <v>1363</v>
      </c>
      <c r="F89" s="56">
        <v>10</v>
      </c>
      <c r="G89" s="43">
        <v>94</v>
      </c>
      <c r="H89" s="45">
        <f aca="true" t="shared" si="6" ref="H89:H119">SUM(F89:G89)</f>
        <v>104</v>
      </c>
      <c r="I89" s="45">
        <f aca="true" t="shared" si="7" ref="I89:I119">SUM(B89+C89+F89)</f>
        <v>221</v>
      </c>
      <c r="J89" s="45">
        <f aca="true" t="shared" si="8" ref="J89:J119">SUM(D89+G89)</f>
        <v>1246</v>
      </c>
      <c r="K89" s="44">
        <f aca="true" t="shared" si="9" ref="K89:K119">SUM(E89+H89)</f>
        <v>1467</v>
      </c>
      <c r="L89" s="56">
        <v>0</v>
      </c>
    </row>
    <row r="90" spans="1:12" s="46" customFormat="1" ht="12.75">
      <c r="A90" s="42" t="s">
        <v>85</v>
      </c>
      <c r="B90" s="56">
        <v>25336</v>
      </c>
      <c r="C90" s="56">
        <v>14505</v>
      </c>
      <c r="D90" s="43">
        <v>294450</v>
      </c>
      <c r="E90" s="44">
        <f t="shared" si="5"/>
        <v>334291</v>
      </c>
      <c r="F90" s="56">
        <v>11052</v>
      </c>
      <c r="G90" s="43">
        <v>31941</v>
      </c>
      <c r="H90" s="45">
        <f t="shared" si="6"/>
        <v>42993</v>
      </c>
      <c r="I90" s="45">
        <f t="shared" si="7"/>
        <v>50893</v>
      </c>
      <c r="J90" s="45">
        <f t="shared" si="8"/>
        <v>326391</v>
      </c>
      <c r="K90" s="44">
        <f t="shared" si="9"/>
        <v>377284</v>
      </c>
      <c r="L90" s="56">
        <v>124691</v>
      </c>
    </row>
    <row r="91" spans="1:12" s="15" customFormat="1" ht="12.75">
      <c r="A91" s="42" t="s">
        <v>86</v>
      </c>
      <c r="B91" s="56">
        <v>20865</v>
      </c>
      <c r="C91" s="56">
        <v>39</v>
      </c>
      <c r="D91" s="43">
        <v>200017</v>
      </c>
      <c r="E91" s="44">
        <f t="shared" si="5"/>
        <v>220921</v>
      </c>
      <c r="F91" s="56">
        <v>6050</v>
      </c>
      <c r="G91" s="43">
        <v>36390</v>
      </c>
      <c r="H91" s="45">
        <f t="shared" si="6"/>
        <v>42440</v>
      </c>
      <c r="I91" s="45">
        <f t="shared" si="7"/>
        <v>26954</v>
      </c>
      <c r="J91" s="45">
        <f t="shared" si="8"/>
        <v>236407</v>
      </c>
      <c r="K91" s="44">
        <f t="shared" si="9"/>
        <v>263361</v>
      </c>
      <c r="L91" s="56">
        <v>216411</v>
      </c>
    </row>
    <row r="92" spans="1:21" s="47" customFormat="1" ht="12.75">
      <c r="A92" s="42" t="s">
        <v>87</v>
      </c>
      <c r="B92" s="56">
        <v>38814</v>
      </c>
      <c r="C92" s="56">
        <v>67</v>
      </c>
      <c r="D92" s="43">
        <v>444378</v>
      </c>
      <c r="E92" s="44">
        <f t="shared" si="5"/>
        <v>483259</v>
      </c>
      <c r="F92" s="56">
        <v>127</v>
      </c>
      <c r="G92" s="43">
        <v>2928</v>
      </c>
      <c r="H92" s="45">
        <f t="shared" si="6"/>
        <v>3055</v>
      </c>
      <c r="I92" s="45">
        <f t="shared" si="7"/>
        <v>39008</v>
      </c>
      <c r="J92" s="45">
        <f t="shared" si="8"/>
        <v>447306</v>
      </c>
      <c r="K92" s="44">
        <f t="shared" si="9"/>
        <v>486314</v>
      </c>
      <c r="L92" s="56">
        <v>8474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88</v>
      </c>
      <c r="B93" s="56">
        <v>45767</v>
      </c>
      <c r="C93" s="56">
        <f>8561+52+24</f>
        <v>8637</v>
      </c>
      <c r="D93" s="43">
        <v>586202</v>
      </c>
      <c r="E93" s="44">
        <f t="shared" si="5"/>
        <v>640606</v>
      </c>
      <c r="F93" s="56">
        <f>35667+1+8+219</f>
        <v>35895</v>
      </c>
      <c r="G93" s="43">
        <v>246078</v>
      </c>
      <c r="H93" s="45">
        <f t="shared" si="6"/>
        <v>281973</v>
      </c>
      <c r="I93" s="45">
        <f t="shared" si="7"/>
        <v>90299</v>
      </c>
      <c r="J93" s="45">
        <f t="shared" si="8"/>
        <v>832280</v>
      </c>
      <c r="K93" s="44">
        <f t="shared" si="9"/>
        <v>922579</v>
      </c>
      <c r="L93" s="56">
        <v>328850</v>
      </c>
    </row>
    <row r="94" spans="1:12" s="15" customFormat="1" ht="12.75" customHeight="1">
      <c r="A94" s="42" t="s">
        <v>89</v>
      </c>
      <c r="B94" s="56">
        <v>5</v>
      </c>
      <c r="C94" s="56">
        <v>155</v>
      </c>
      <c r="D94" s="43">
        <v>1122</v>
      </c>
      <c r="E94" s="44">
        <f t="shared" si="5"/>
        <v>1282</v>
      </c>
      <c r="F94" s="56">
        <v>215</v>
      </c>
      <c r="G94" s="43">
        <v>1626</v>
      </c>
      <c r="H94" s="45">
        <f t="shared" si="6"/>
        <v>1841</v>
      </c>
      <c r="I94" s="45">
        <f t="shared" si="7"/>
        <v>375</v>
      </c>
      <c r="J94" s="45">
        <f t="shared" si="8"/>
        <v>2748</v>
      </c>
      <c r="K94" s="44">
        <f t="shared" si="9"/>
        <v>3123</v>
      </c>
      <c r="L94" s="56">
        <v>0</v>
      </c>
    </row>
    <row r="95" spans="1:12" s="46" customFormat="1" ht="12.75">
      <c r="A95" s="42" t="s">
        <v>90</v>
      </c>
      <c r="B95" s="56">
        <v>23217</v>
      </c>
      <c r="C95" s="56">
        <v>1401</v>
      </c>
      <c r="D95" s="43">
        <v>310824</v>
      </c>
      <c r="E95" s="44">
        <f t="shared" si="5"/>
        <v>335442</v>
      </c>
      <c r="F95" s="56">
        <v>15170</v>
      </c>
      <c r="G95" s="43">
        <v>96046</v>
      </c>
      <c r="H95" s="45">
        <f t="shared" si="6"/>
        <v>111216</v>
      </c>
      <c r="I95" s="45">
        <f t="shared" si="7"/>
        <v>39788</v>
      </c>
      <c r="J95" s="45">
        <f t="shared" si="8"/>
        <v>406870</v>
      </c>
      <c r="K95" s="44">
        <f t="shared" si="9"/>
        <v>446658</v>
      </c>
      <c r="L95" s="56">
        <v>444201</v>
      </c>
    </row>
    <row r="96" spans="1:12" s="46" customFormat="1" ht="12.75">
      <c r="A96" s="42" t="s">
        <v>91</v>
      </c>
      <c r="B96" s="56">
        <v>521</v>
      </c>
      <c r="C96" s="56">
        <v>0</v>
      </c>
      <c r="D96" s="43">
        <v>3880</v>
      </c>
      <c r="E96" s="44">
        <f t="shared" si="5"/>
        <v>4401</v>
      </c>
      <c r="F96" s="56">
        <f>12+25</f>
        <v>37</v>
      </c>
      <c r="G96" s="43">
        <v>64</v>
      </c>
      <c r="H96" s="45">
        <f t="shared" si="6"/>
        <v>101</v>
      </c>
      <c r="I96" s="45">
        <f t="shared" si="7"/>
        <v>558</v>
      </c>
      <c r="J96" s="45">
        <f t="shared" si="8"/>
        <v>3944</v>
      </c>
      <c r="K96" s="44">
        <f t="shared" si="9"/>
        <v>4502</v>
      </c>
      <c r="L96" s="56">
        <v>0</v>
      </c>
    </row>
    <row r="97" spans="1:12" s="15" customFormat="1" ht="12.75">
      <c r="A97" s="42" t="s">
        <v>92</v>
      </c>
      <c r="B97" s="56">
        <v>6715</v>
      </c>
      <c r="C97" s="56">
        <v>162</v>
      </c>
      <c r="D97" s="43">
        <v>39774</v>
      </c>
      <c r="E97" s="44">
        <f t="shared" si="5"/>
        <v>46651</v>
      </c>
      <c r="F97" s="56">
        <v>38</v>
      </c>
      <c r="G97" s="43">
        <v>744</v>
      </c>
      <c r="H97" s="45">
        <f t="shared" si="6"/>
        <v>782</v>
      </c>
      <c r="I97" s="45">
        <f t="shared" si="7"/>
        <v>6915</v>
      </c>
      <c r="J97" s="45">
        <f t="shared" si="8"/>
        <v>40518</v>
      </c>
      <c r="K97" s="44">
        <f t="shared" si="9"/>
        <v>47433</v>
      </c>
      <c r="L97" s="56">
        <v>0</v>
      </c>
    </row>
    <row r="98" spans="1:12" s="46" customFormat="1" ht="12.75">
      <c r="A98" s="42" t="s">
        <v>93</v>
      </c>
      <c r="B98" s="56">
        <v>454</v>
      </c>
      <c r="C98" s="56">
        <v>135</v>
      </c>
      <c r="D98" s="43">
        <v>6422</v>
      </c>
      <c r="E98" s="44">
        <f t="shared" si="5"/>
        <v>7011</v>
      </c>
      <c r="F98" s="56">
        <v>479</v>
      </c>
      <c r="G98" s="43">
        <v>3448</v>
      </c>
      <c r="H98" s="45">
        <f t="shared" si="6"/>
        <v>3927</v>
      </c>
      <c r="I98" s="45">
        <f t="shared" si="7"/>
        <v>1068</v>
      </c>
      <c r="J98" s="45">
        <f t="shared" si="8"/>
        <v>9870</v>
      </c>
      <c r="K98" s="44">
        <f t="shared" si="9"/>
        <v>10938</v>
      </c>
      <c r="L98" s="56">
        <v>29</v>
      </c>
    </row>
    <row r="99" spans="1:12" s="46" customFormat="1" ht="12.75">
      <c r="A99" s="42" t="s">
        <v>94</v>
      </c>
      <c r="B99" s="56">
        <v>261</v>
      </c>
      <c r="C99" s="56">
        <v>612</v>
      </c>
      <c r="D99" s="43">
        <v>1282</v>
      </c>
      <c r="E99" s="44">
        <f t="shared" si="5"/>
        <v>2155</v>
      </c>
      <c r="F99" s="56">
        <v>271</v>
      </c>
      <c r="G99" s="43">
        <v>2150</v>
      </c>
      <c r="H99" s="45">
        <f t="shared" si="6"/>
        <v>2421</v>
      </c>
      <c r="I99" s="45">
        <f t="shared" si="7"/>
        <v>1144</v>
      </c>
      <c r="J99" s="45">
        <f t="shared" si="8"/>
        <v>3432</v>
      </c>
      <c r="K99" s="44">
        <f t="shared" si="9"/>
        <v>4576</v>
      </c>
      <c r="L99" s="56">
        <v>1455</v>
      </c>
    </row>
    <row r="100" spans="1:12" s="46" customFormat="1" ht="12.75">
      <c r="A100" s="42" t="s">
        <v>95</v>
      </c>
      <c r="B100" s="56">
        <v>3</v>
      </c>
      <c r="C100" s="56">
        <v>0</v>
      </c>
      <c r="D100" s="43">
        <v>24</v>
      </c>
      <c r="E100" s="44">
        <f t="shared" si="5"/>
        <v>27</v>
      </c>
      <c r="F100" s="56">
        <v>1210</v>
      </c>
      <c r="G100" s="43">
        <v>0</v>
      </c>
      <c r="H100" s="45">
        <f t="shared" si="6"/>
        <v>1210</v>
      </c>
      <c r="I100" s="45">
        <f t="shared" si="7"/>
        <v>1213</v>
      </c>
      <c r="J100" s="45">
        <f t="shared" si="8"/>
        <v>24</v>
      </c>
      <c r="K100" s="44">
        <f t="shared" si="9"/>
        <v>1237</v>
      </c>
      <c r="L100" s="56">
        <v>16395</v>
      </c>
    </row>
    <row r="101" spans="1:12" s="15" customFormat="1" ht="12.75">
      <c r="A101" s="42" t="s">
        <v>96</v>
      </c>
      <c r="B101" s="56">
        <v>1002</v>
      </c>
      <c r="C101" s="56">
        <v>12</v>
      </c>
      <c r="D101" s="43">
        <v>5637</v>
      </c>
      <c r="E101" s="44">
        <f t="shared" si="5"/>
        <v>6651</v>
      </c>
      <c r="F101" s="56">
        <v>29572</v>
      </c>
      <c r="G101" s="43">
        <v>237263</v>
      </c>
      <c r="H101" s="45">
        <f t="shared" si="6"/>
        <v>266835</v>
      </c>
      <c r="I101" s="45">
        <f t="shared" si="7"/>
        <v>30586</v>
      </c>
      <c r="J101" s="45">
        <f t="shared" si="8"/>
        <v>242900</v>
      </c>
      <c r="K101" s="44">
        <f t="shared" si="9"/>
        <v>273486</v>
      </c>
      <c r="L101" s="56">
        <v>104936</v>
      </c>
    </row>
    <row r="102" spans="1:12" s="46" customFormat="1" ht="12.75">
      <c r="A102" s="42" t="s">
        <v>97</v>
      </c>
      <c r="B102" s="56">
        <v>22212</v>
      </c>
      <c r="C102" s="56">
        <v>0</v>
      </c>
      <c r="D102" s="43">
        <v>136561</v>
      </c>
      <c r="E102" s="44">
        <f t="shared" si="5"/>
        <v>158773</v>
      </c>
      <c r="F102" s="56">
        <v>120</v>
      </c>
      <c r="G102" s="43">
        <v>37033</v>
      </c>
      <c r="H102" s="45">
        <f t="shared" si="6"/>
        <v>37153</v>
      </c>
      <c r="I102" s="45">
        <f t="shared" si="7"/>
        <v>22332</v>
      </c>
      <c r="J102" s="45">
        <f t="shared" si="8"/>
        <v>173594</v>
      </c>
      <c r="K102" s="44">
        <f t="shared" si="9"/>
        <v>195926</v>
      </c>
      <c r="L102" s="56">
        <v>22325</v>
      </c>
    </row>
    <row r="103" spans="1:12" s="15" customFormat="1" ht="12.75">
      <c r="A103" s="42" t="s">
        <v>98</v>
      </c>
      <c r="B103" s="56">
        <v>391</v>
      </c>
      <c r="C103" s="56">
        <v>176</v>
      </c>
      <c r="D103" s="43">
        <v>4432</v>
      </c>
      <c r="E103" s="44">
        <f t="shared" si="5"/>
        <v>4999</v>
      </c>
      <c r="F103" s="56">
        <v>83388</v>
      </c>
      <c r="G103" s="43">
        <v>583829</v>
      </c>
      <c r="H103" s="45">
        <f t="shared" si="6"/>
        <v>667217</v>
      </c>
      <c r="I103" s="45">
        <f t="shared" si="7"/>
        <v>83955</v>
      </c>
      <c r="J103" s="45">
        <f t="shared" si="8"/>
        <v>588261</v>
      </c>
      <c r="K103" s="44">
        <f t="shared" si="9"/>
        <v>672216</v>
      </c>
      <c r="L103" s="56">
        <v>103688</v>
      </c>
    </row>
    <row r="104" spans="1:12" s="15" customFormat="1" ht="12.75">
      <c r="A104" s="42" t="s">
        <v>99</v>
      </c>
      <c r="B104" s="56">
        <v>22</v>
      </c>
      <c r="C104" s="56">
        <v>0</v>
      </c>
      <c r="D104" s="43">
        <v>593</v>
      </c>
      <c r="E104" s="44">
        <f t="shared" si="5"/>
        <v>615</v>
      </c>
      <c r="F104" s="56">
        <v>30</v>
      </c>
      <c r="G104" s="43">
        <v>393</v>
      </c>
      <c r="H104" s="45">
        <f t="shared" si="6"/>
        <v>423</v>
      </c>
      <c r="I104" s="45">
        <f t="shared" si="7"/>
        <v>52</v>
      </c>
      <c r="J104" s="45">
        <f t="shared" si="8"/>
        <v>986</v>
      </c>
      <c r="K104" s="44">
        <f t="shared" si="9"/>
        <v>1038</v>
      </c>
      <c r="L104" s="56">
        <v>44</v>
      </c>
    </row>
    <row r="105" spans="1:12" s="15" customFormat="1" ht="12.75">
      <c r="A105" s="42" t="s">
        <v>100</v>
      </c>
      <c r="B105" s="56">
        <v>7458</v>
      </c>
      <c r="C105" s="56">
        <v>5543</v>
      </c>
      <c r="D105" s="43">
        <v>124316</v>
      </c>
      <c r="E105" s="44">
        <f t="shared" si="5"/>
        <v>137317</v>
      </c>
      <c r="F105" s="56">
        <v>3343</v>
      </c>
      <c r="G105" s="43">
        <v>21280</v>
      </c>
      <c r="H105" s="45">
        <f t="shared" si="6"/>
        <v>24623</v>
      </c>
      <c r="I105" s="45">
        <f t="shared" si="7"/>
        <v>16344</v>
      </c>
      <c r="J105" s="45">
        <f t="shared" si="8"/>
        <v>145596</v>
      </c>
      <c r="K105" s="44">
        <f t="shared" si="9"/>
        <v>161940</v>
      </c>
      <c r="L105" s="56">
        <v>9052</v>
      </c>
    </row>
    <row r="106" spans="1:12" s="15" customFormat="1" ht="12.75">
      <c r="A106" s="42" t="s">
        <v>101</v>
      </c>
      <c r="B106" s="56">
        <v>1366</v>
      </c>
      <c r="C106" s="56">
        <v>979</v>
      </c>
      <c r="D106" s="43">
        <v>20096</v>
      </c>
      <c r="E106" s="44">
        <f t="shared" si="5"/>
        <v>22441</v>
      </c>
      <c r="F106" s="56">
        <v>1436</v>
      </c>
      <c r="G106" s="43">
        <v>11319</v>
      </c>
      <c r="H106" s="45">
        <f t="shared" si="6"/>
        <v>12755</v>
      </c>
      <c r="I106" s="45">
        <f t="shared" si="7"/>
        <v>3781</v>
      </c>
      <c r="J106" s="45">
        <f t="shared" si="8"/>
        <v>31415</v>
      </c>
      <c r="K106" s="44">
        <f t="shared" si="9"/>
        <v>35196</v>
      </c>
      <c r="L106" s="56">
        <v>33450</v>
      </c>
    </row>
    <row r="107" spans="1:12" s="46" customFormat="1" ht="12.75">
      <c r="A107" s="42" t="s">
        <v>102</v>
      </c>
      <c r="B107" s="56">
        <v>83269</v>
      </c>
      <c r="C107" s="56">
        <v>38067</v>
      </c>
      <c r="D107" s="43">
        <v>634241</v>
      </c>
      <c r="E107" s="44">
        <f t="shared" si="5"/>
        <v>755577</v>
      </c>
      <c r="F107" s="56">
        <v>7939</v>
      </c>
      <c r="G107" s="43">
        <v>54151</v>
      </c>
      <c r="H107" s="45">
        <f t="shared" si="6"/>
        <v>62090</v>
      </c>
      <c r="I107" s="45">
        <f t="shared" si="7"/>
        <v>129275</v>
      </c>
      <c r="J107" s="45">
        <f t="shared" si="8"/>
        <v>688392</v>
      </c>
      <c r="K107" s="44">
        <f t="shared" si="9"/>
        <v>817667</v>
      </c>
      <c r="L107" s="56">
        <v>144805</v>
      </c>
    </row>
    <row r="108" spans="1:12" s="46" customFormat="1" ht="12.75">
      <c r="A108" s="42" t="s">
        <v>103</v>
      </c>
      <c r="B108" s="56">
        <v>58264</v>
      </c>
      <c r="C108" s="56">
        <v>11732</v>
      </c>
      <c r="D108" s="43">
        <v>586011</v>
      </c>
      <c r="E108" s="44">
        <f t="shared" si="5"/>
        <v>656007</v>
      </c>
      <c r="F108" s="56">
        <v>2597</v>
      </c>
      <c r="G108" s="43">
        <v>25864</v>
      </c>
      <c r="H108" s="45">
        <f t="shared" si="6"/>
        <v>28461</v>
      </c>
      <c r="I108" s="45">
        <f t="shared" si="7"/>
        <v>72593</v>
      </c>
      <c r="J108" s="45">
        <f t="shared" si="8"/>
        <v>611875</v>
      </c>
      <c r="K108" s="44">
        <f t="shared" si="9"/>
        <v>684468</v>
      </c>
      <c r="L108" s="56">
        <v>268160</v>
      </c>
    </row>
    <row r="109" spans="1:12" s="46" customFormat="1" ht="11.25" customHeight="1">
      <c r="A109" s="42" t="s">
        <v>104</v>
      </c>
      <c r="B109" s="56">
        <v>1470</v>
      </c>
      <c r="C109" s="56">
        <v>4221</v>
      </c>
      <c r="D109" s="43">
        <v>18456</v>
      </c>
      <c r="E109" s="44">
        <f t="shared" si="5"/>
        <v>24147</v>
      </c>
      <c r="F109" s="56">
        <v>312</v>
      </c>
      <c r="G109" s="43">
        <v>2826</v>
      </c>
      <c r="H109" s="45">
        <f t="shared" si="6"/>
        <v>3138</v>
      </c>
      <c r="I109" s="45">
        <f t="shared" si="7"/>
        <v>6003</v>
      </c>
      <c r="J109" s="45">
        <f t="shared" si="8"/>
        <v>21282</v>
      </c>
      <c r="K109" s="44">
        <f t="shared" si="9"/>
        <v>27285</v>
      </c>
      <c r="L109" s="56">
        <v>0</v>
      </c>
    </row>
    <row r="110" spans="1:12" s="46" customFormat="1" ht="12.75">
      <c r="A110" s="42" t="s">
        <v>105</v>
      </c>
      <c r="B110" s="56">
        <v>545</v>
      </c>
      <c r="C110" s="56">
        <v>433</v>
      </c>
      <c r="D110" s="43">
        <v>9050</v>
      </c>
      <c r="E110" s="44">
        <f t="shared" si="5"/>
        <v>10028</v>
      </c>
      <c r="F110" s="56">
        <v>601</v>
      </c>
      <c r="G110" s="43">
        <v>5052</v>
      </c>
      <c r="H110" s="45">
        <f t="shared" si="6"/>
        <v>5653</v>
      </c>
      <c r="I110" s="45">
        <f t="shared" si="7"/>
        <v>1579</v>
      </c>
      <c r="J110" s="45">
        <f t="shared" si="8"/>
        <v>14102</v>
      </c>
      <c r="K110" s="44">
        <f t="shared" si="9"/>
        <v>15681</v>
      </c>
      <c r="L110" s="56">
        <v>663</v>
      </c>
    </row>
    <row r="111" spans="1:12" s="15" customFormat="1" ht="12.75">
      <c r="A111" s="42" t="s">
        <v>106</v>
      </c>
      <c r="B111" s="56">
        <v>183</v>
      </c>
      <c r="C111" s="56">
        <v>32</v>
      </c>
      <c r="D111" s="43">
        <v>1925</v>
      </c>
      <c r="E111" s="44">
        <f t="shared" si="5"/>
        <v>2140</v>
      </c>
      <c r="F111" s="56">
        <v>36</v>
      </c>
      <c r="G111" s="43">
        <v>908</v>
      </c>
      <c r="H111" s="45">
        <f t="shared" si="6"/>
        <v>944</v>
      </c>
      <c r="I111" s="45">
        <f t="shared" si="7"/>
        <v>251</v>
      </c>
      <c r="J111" s="45">
        <f t="shared" si="8"/>
        <v>2833</v>
      </c>
      <c r="K111" s="44">
        <f t="shared" si="9"/>
        <v>3084</v>
      </c>
      <c r="L111" s="56">
        <v>350</v>
      </c>
    </row>
    <row r="112" spans="1:12" s="46" customFormat="1" ht="12.75">
      <c r="A112" s="42" t="s">
        <v>107</v>
      </c>
      <c r="B112" s="56">
        <v>0</v>
      </c>
      <c r="C112" s="56">
        <v>5</v>
      </c>
      <c r="D112" s="43">
        <v>0</v>
      </c>
      <c r="E112" s="44">
        <f t="shared" si="5"/>
        <v>5</v>
      </c>
      <c r="F112" s="56">
        <v>0</v>
      </c>
      <c r="G112" s="43">
        <v>0</v>
      </c>
      <c r="H112" s="45">
        <f t="shared" si="6"/>
        <v>0</v>
      </c>
      <c r="I112" s="45">
        <f t="shared" si="7"/>
        <v>5</v>
      </c>
      <c r="J112" s="45">
        <f t="shared" si="8"/>
        <v>0</v>
      </c>
      <c r="K112" s="44">
        <f t="shared" si="9"/>
        <v>5</v>
      </c>
      <c r="L112" s="56">
        <v>1</v>
      </c>
    </row>
    <row r="113" spans="1:12" s="15" customFormat="1" ht="12.75">
      <c r="A113" s="42" t="s">
        <v>108</v>
      </c>
      <c r="B113" s="56">
        <v>9825</v>
      </c>
      <c r="C113" s="56">
        <f>67+39</f>
        <v>106</v>
      </c>
      <c r="D113" s="43">
        <v>109415</v>
      </c>
      <c r="E113" s="44">
        <f t="shared" si="5"/>
        <v>119346</v>
      </c>
      <c r="F113" s="56">
        <f>1932-9+34</f>
        <v>1957</v>
      </c>
      <c r="G113" s="43">
        <v>10662</v>
      </c>
      <c r="H113" s="45">
        <f t="shared" si="6"/>
        <v>12619</v>
      </c>
      <c r="I113" s="45">
        <f t="shared" si="7"/>
        <v>11888</v>
      </c>
      <c r="J113" s="45">
        <f t="shared" si="8"/>
        <v>120077</v>
      </c>
      <c r="K113" s="44">
        <f t="shared" si="9"/>
        <v>131965</v>
      </c>
      <c r="L113" s="56">
        <v>24350</v>
      </c>
    </row>
    <row r="114" spans="1:12" s="15" customFormat="1" ht="12.75">
      <c r="A114" s="42" t="s">
        <v>109</v>
      </c>
      <c r="B114" s="56">
        <v>0</v>
      </c>
      <c r="C114" s="56">
        <v>0</v>
      </c>
      <c r="D114" s="43">
        <v>1</v>
      </c>
      <c r="E114" s="44">
        <f t="shared" si="5"/>
        <v>1</v>
      </c>
      <c r="F114" s="56">
        <v>28</v>
      </c>
      <c r="G114" s="43">
        <v>10</v>
      </c>
      <c r="H114" s="45">
        <f t="shared" si="6"/>
        <v>38</v>
      </c>
      <c r="I114" s="45">
        <f t="shared" si="7"/>
        <v>28</v>
      </c>
      <c r="J114" s="45">
        <f t="shared" si="8"/>
        <v>11</v>
      </c>
      <c r="K114" s="44">
        <f t="shared" si="9"/>
        <v>39</v>
      </c>
      <c r="L114" s="56">
        <v>0</v>
      </c>
    </row>
    <row r="115" spans="1:12" s="15" customFormat="1" ht="12.75">
      <c r="A115" s="42" t="s">
        <v>110</v>
      </c>
      <c r="B115" s="56">
        <v>2</v>
      </c>
      <c r="C115" s="56">
        <v>0</v>
      </c>
      <c r="D115" s="43">
        <v>6058</v>
      </c>
      <c r="E115" s="44">
        <f t="shared" si="5"/>
        <v>6060</v>
      </c>
      <c r="F115" s="56">
        <v>4571</v>
      </c>
      <c r="G115" s="43">
        <v>27166</v>
      </c>
      <c r="H115" s="45">
        <f t="shared" si="6"/>
        <v>31737</v>
      </c>
      <c r="I115" s="45">
        <f t="shared" si="7"/>
        <v>4573</v>
      </c>
      <c r="J115" s="45">
        <f t="shared" si="8"/>
        <v>33224</v>
      </c>
      <c r="K115" s="44">
        <f t="shared" si="9"/>
        <v>37797</v>
      </c>
      <c r="L115" s="56">
        <v>7807</v>
      </c>
    </row>
    <row r="116" spans="1:12" s="46" customFormat="1" ht="12.75">
      <c r="A116" s="42" t="s">
        <v>111</v>
      </c>
      <c r="B116" s="56">
        <v>2494</v>
      </c>
      <c r="C116" s="56">
        <v>2831</v>
      </c>
      <c r="D116" s="43">
        <v>31106</v>
      </c>
      <c r="E116" s="44">
        <f t="shared" si="5"/>
        <v>36431</v>
      </c>
      <c r="F116" s="56">
        <v>1278</v>
      </c>
      <c r="G116" s="43">
        <v>10051</v>
      </c>
      <c r="H116" s="45">
        <f t="shared" si="6"/>
        <v>11329</v>
      </c>
      <c r="I116" s="45">
        <f t="shared" si="7"/>
        <v>6603</v>
      </c>
      <c r="J116" s="45">
        <f t="shared" si="8"/>
        <v>41157</v>
      </c>
      <c r="K116" s="44">
        <f t="shared" si="9"/>
        <v>47760</v>
      </c>
      <c r="L116" s="56">
        <v>10292</v>
      </c>
    </row>
    <row r="117" spans="1:12" s="15" customFormat="1" ht="12.75">
      <c r="A117" s="38" t="s">
        <v>112</v>
      </c>
      <c r="B117" s="56">
        <v>2728</v>
      </c>
      <c r="C117" s="56">
        <v>0</v>
      </c>
      <c r="D117" s="39">
        <v>4425</v>
      </c>
      <c r="E117" s="40">
        <f t="shared" si="5"/>
        <v>7153</v>
      </c>
      <c r="F117" s="56">
        <v>1130</v>
      </c>
      <c r="G117" s="39">
        <v>8773</v>
      </c>
      <c r="H117" s="41">
        <f t="shared" si="6"/>
        <v>9903</v>
      </c>
      <c r="I117" s="41">
        <f t="shared" si="7"/>
        <v>3858</v>
      </c>
      <c r="J117" s="41">
        <f t="shared" si="8"/>
        <v>13198</v>
      </c>
      <c r="K117" s="40">
        <f t="shared" si="9"/>
        <v>17056</v>
      </c>
      <c r="L117" s="56">
        <v>13920</v>
      </c>
    </row>
    <row r="118" spans="1:12" s="15" customFormat="1" ht="12.75">
      <c r="A118" s="38" t="s">
        <v>113</v>
      </c>
      <c r="B118" s="56">
        <v>2378</v>
      </c>
      <c r="C118" s="56">
        <v>356</v>
      </c>
      <c r="D118" s="39">
        <v>48128</v>
      </c>
      <c r="E118" s="40">
        <f t="shared" si="5"/>
        <v>50862</v>
      </c>
      <c r="F118" s="56">
        <v>5873</v>
      </c>
      <c r="G118" s="39">
        <v>65867</v>
      </c>
      <c r="H118" s="41">
        <f t="shared" si="6"/>
        <v>71740</v>
      </c>
      <c r="I118" s="41">
        <f t="shared" si="7"/>
        <v>8607</v>
      </c>
      <c r="J118" s="41">
        <f t="shared" si="8"/>
        <v>113995</v>
      </c>
      <c r="K118" s="40">
        <f t="shared" si="9"/>
        <v>122602</v>
      </c>
      <c r="L118" s="56">
        <v>15571</v>
      </c>
    </row>
    <row r="119" spans="1:12" s="46" customFormat="1" ht="9.75" customHeight="1">
      <c r="A119" s="42" t="s">
        <v>114</v>
      </c>
      <c r="B119" s="56">
        <v>147</v>
      </c>
      <c r="C119" s="56">
        <v>0</v>
      </c>
      <c r="D119" s="43">
        <v>1961</v>
      </c>
      <c r="E119" s="44">
        <f t="shared" si="5"/>
        <v>2108</v>
      </c>
      <c r="F119" s="56">
        <v>1073</v>
      </c>
      <c r="G119" s="43">
        <v>8418</v>
      </c>
      <c r="H119" s="45">
        <f t="shared" si="6"/>
        <v>9491</v>
      </c>
      <c r="I119" s="41">
        <f t="shared" si="7"/>
        <v>1220</v>
      </c>
      <c r="J119" s="45">
        <f t="shared" si="8"/>
        <v>10379</v>
      </c>
      <c r="K119" s="44">
        <f t="shared" si="9"/>
        <v>11599</v>
      </c>
      <c r="L119" s="56">
        <v>909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0" t="s">
        <v>115</v>
      </c>
      <c r="B122" s="45">
        <f>SUM(B24:B119)</f>
        <v>1472803</v>
      </c>
      <c r="C122" s="45">
        <f>SUM(C24:C119)</f>
        <v>480050</v>
      </c>
      <c r="D122" s="45">
        <f aca="true" t="shared" si="10" ref="D122:L122">SUM(D24:D119)</f>
        <v>14211401</v>
      </c>
      <c r="E122" s="45">
        <f t="shared" si="10"/>
        <v>16164254</v>
      </c>
      <c r="F122" s="51">
        <f t="shared" si="10"/>
        <v>490381</v>
      </c>
      <c r="G122" s="45">
        <f t="shared" si="10"/>
        <v>3820905</v>
      </c>
      <c r="H122" s="45">
        <f t="shared" si="10"/>
        <v>4311286</v>
      </c>
      <c r="I122" s="45">
        <f t="shared" si="10"/>
        <v>2443234</v>
      </c>
      <c r="J122" s="45">
        <f>D122+G122</f>
        <v>18032306</v>
      </c>
      <c r="K122" s="45">
        <f>E122+H122</f>
        <v>20475540</v>
      </c>
      <c r="L122" s="51">
        <f t="shared" si="10"/>
        <v>6836077</v>
      </c>
    </row>
    <row r="123" spans="1:12" ht="13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3.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ht="9.75">
      <c r="A125" s="1" t="s">
        <v>116</v>
      </c>
    </row>
    <row r="126" spans="1:12" ht="9.75">
      <c r="A126" s="53" t="s">
        <v>117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21" s="55" customFormat="1" ht="9.75">
      <c r="A127" s="54" t="s">
        <v>118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12" ht="9.75">
      <c r="A128" s="60" t="s">
        <v>125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2" ht="9.75">
      <c r="A129" s="61" t="s">
        <v>123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</sheetData>
  <sheetProtection selectLockedCells="1" selectUnlockedCells="1"/>
  <mergeCells count="15">
    <mergeCell ref="A128:L128"/>
    <mergeCell ref="A129:L129"/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2016-08-02T09:28:18Z</dcterms:modified>
  <cp:category/>
  <cp:version/>
  <cp:contentType/>
  <cp:contentStatus/>
</cp:coreProperties>
</file>